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tabRatio="866" activeTab="1"/>
  </bookViews>
  <sheets>
    <sheet name="Örnek-4 (Varsayımlar)" sheetId="1" r:id="rId1"/>
    <sheet name="Örnek-4 (Ders Yükleri Hesabı)" sheetId="2" r:id="rId2"/>
    <sheet name="Örnek-4 (Hesaplama)" sheetId="3" r:id="rId3"/>
  </sheets>
  <definedNames>
    <definedName name="OLE_LINK1" localSheetId="2">'Örnek-4 (Hesaplama)'!$A$20</definedName>
    <definedName name="_xlnm.Print_Area" localSheetId="1">'Örnek-4 (Ders Yükleri Hesabı)'!$A$1:$BH$61</definedName>
    <definedName name="_xlnm.Print_Area" localSheetId="2">'Örnek-4 (Hesaplama)'!$A$1:$C$61</definedName>
    <definedName name="_xlnm.Print_Area" localSheetId="0">'Örnek-4 (Varsayımlar)'!$A$1:$T$88</definedName>
    <definedName name="_xlnm.Print_Titles" localSheetId="0">'Örnek-4 (Varsayımlar)'!$1:$1</definedName>
  </definedNames>
  <calcPr fullCalcOnLoad="1"/>
</workbook>
</file>

<file path=xl/sharedStrings.xml><?xml version="1.0" encoding="utf-8"?>
<sst xmlns="http://schemas.openxmlformats.org/spreadsheetml/2006/main" count="314" uniqueCount="206">
  <si>
    <t>DERSLER</t>
  </si>
  <si>
    <t>ELEKTRİK-ELEKTRONİK ESASLARI</t>
  </si>
  <si>
    <t>ELEKTRİK-ELEKTRONİK TEKNİK RESMİ</t>
  </si>
  <si>
    <t>BİLGİSAYAR DESTEKLİ UYGULAMALAR</t>
  </si>
  <si>
    <t>ENDÜSTRİYEL KONTROL VE ARIZA ANALİZİ</t>
  </si>
  <si>
    <t>MİKRODENETLEYİCİLER</t>
  </si>
  <si>
    <t>TRAFO SARIMI</t>
  </si>
  <si>
    <t>DC MOTOR SARIM TEKNİKLERİ</t>
  </si>
  <si>
    <t>YAZAR KASA ve PARA SAYMA MAKİNESİ</t>
  </si>
  <si>
    <t>FAKSLAR</t>
  </si>
  <si>
    <t>YAZICILAR</t>
  </si>
  <si>
    <t>PANO TASARIM VE MONTAJI</t>
  </si>
  <si>
    <t>YAPI ELEKTRİK VE KUVVET TESİSLERİ</t>
  </si>
  <si>
    <t>ELEKTRİK MOTORLARI</t>
  </si>
  <si>
    <t>ISITICI VE PİŞİRİCİ EV ALETLERİ</t>
  </si>
  <si>
    <t>AKILLI EV ALETLERİ</t>
  </si>
  <si>
    <t>SOĞUTUCULAR VE KLİMALAR</t>
  </si>
  <si>
    <t>KUMANDA TEKNİKLERİ</t>
  </si>
  <si>
    <t>YÜRÜYEN MERDİVEN/YOL SİSTEMLERİ</t>
  </si>
  <si>
    <t>ELEKTRONİK SİSTEMLER</t>
  </si>
  <si>
    <t>ENDÜSTRİYEL ELEKTRİK SİSTEMLERİ</t>
  </si>
  <si>
    <t>ENDÜSTRİYEL KONTROL SİSTEMLERİ</t>
  </si>
  <si>
    <t>SESLENDİRME VE IŞIKLANDIRMA</t>
  </si>
  <si>
    <t>ALARM VE GEÇİŞ KONTROL SİSTEMLERİ (*)</t>
  </si>
  <si>
    <t>KAPALI DEVRE KAMERA SİSTEMLERİ</t>
  </si>
  <si>
    <t>AKILLI EV SİSTEMLERİ</t>
  </si>
  <si>
    <t>AĞ YAPILARI</t>
  </si>
  <si>
    <t>MOBİL SİSTEMLER</t>
  </si>
  <si>
    <t>HABERLEŞMENİN TEMELLERİ</t>
  </si>
  <si>
    <t>ENERJİ ÜRETİM VE DAĞITIM MERKEZLERİ</t>
  </si>
  <si>
    <t>DAĞITIM PANO SİSTEMLERİ</t>
  </si>
  <si>
    <t>KORUMA RÖLELERİ VE MODÜLER HÜCRELER</t>
  </si>
  <si>
    <t>YG TESİS BAKIM ONARIM TEKNİKLERİ</t>
  </si>
  <si>
    <t>GRUP SAYISI</t>
  </si>
  <si>
    <t>SIRA NO</t>
  </si>
  <si>
    <t>ELT</t>
  </si>
  <si>
    <t>ELK</t>
  </si>
  <si>
    <t>DİJİTAL ELEKTRONİK</t>
  </si>
  <si>
    <t>Haberleşme Sistemleri</t>
  </si>
  <si>
    <t>Elektrikli Ev Aletleri Teknik Servisi</t>
  </si>
  <si>
    <t>Elektrik-Elektronik Teknolojisi Alanı / ELEKTRONİK (ELT)</t>
  </si>
  <si>
    <t>Elektrik-Elektronik Teknolojisi Alanı / ELEKTRİK (ELK)</t>
  </si>
  <si>
    <t>MESLEKİ GELİŞİM</t>
  </si>
  <si>
    <t>ELEKTRİK-ELEKTRONİK VE ÖLÇME (*)</t>
  </si>
  <si>
    <t>AC MOTOR KUMANDA VE SARIM TEKNİKLERİ (*)</t>
  </si>
  <si>
    <t>BASKI MAKİNELERİ (*)</t>
  </si>
  <si>
    <t>ZAYIF AKIM TESİSLERİ VE ELEKTRİK TESİSAT PROJELERİ (*)</t>
  </si>
  <si>
    <t>TEMİZLEYİCİ VE YIKAYICI EV ALETLERİ (*)</t>
  </si>
  <si>
    <t>ASANSÖR SİSTEMLERİ (*)</t>
  </si>
  <si>
    <t>ELEKTRİK MAKİNELERİ VE KONTROL SİSTEMLERİ (*)</t>
  </si>
  <si>
    <t>TELEVİZYON (*)</t>
  </si>
  <si>
    <t>HABERLEŞME CİHAZLARI VE ŞEBEKE ALT YAPISI (*)</t>
  </si>
  <si>
    <t>ENERJİ NAKİLLERİ VE KORUMA SİSTEMLERİ (*)</t>
  </si>
  <si>
    <t>AOD</t>
  </si>
  <si>
    <t>Elektrik-Elektronik Teknolojisi Alanı / ORTAK (AOD)</t>
  </si>
  <si>
    <t>OOD</t>
  </si>
  <si>
    <t>İŞLETMEDE BECERİ EĞİTİMİ (*)</t>
  </si>
  <si>
    <t>PROGRAM TÜRÜ</t>
  </si>
  <si>
    <t>SINIFLAR</t>
  </si>
  <si>
    <t>ÖĞRENCİ SAYISI</t>
  </si>
  <si>
    <t>9-10. SINIFLARDA</t>
  </si>
  <si>
    <t>10-21 Öğrenciye kadar</t>
  </si>
  <si>
    <t>21-31 Öğrenciye kadar</t>
  </si>
  <si>
    <t>31 den fazla ise</t>
  </si>
  <si>
    <t>11-12. SINIFLARDA</t>
  </si>
  <si>
    <t>8-17 Öğrenciye kadar</t>
  </si>
  <si>
    <t>17-25 Öğrenciye kadar</t>
  </si>
  <si>
    <t>25-33 Öğrenciye kadar</t>
  </si>
  <si>
    <t>33 ve daha fazla ise</t>
  </si>
  <si>
    <t>SINIF</t>
  </si>
  <si>
    <t>Alan Ortak</t>
  </si>
  <si>
    <t>Elektrik Tesisat ve Pano Montörlüğü</t>
  </si>
  <si>
    <t>ŞUBE ADI</t>
  </si>
  <si>
    <t>MEVCUT</t>
  </si>
  <si>
    <t>DALI</t>
  </si>
  <si>
    <t>8 (7)</t>
  </si>
  <si>
    <t>6 (5)</t>
  </si>
  <si>
    <t>9 (4)</t>
  </si>
  <si>
    <t>PROGRAM TÜRÜ, DALLAR, SINIF/ŞUBE ve GRUP SAYILARINA GÖRE OLUŞAN DERS YÜKLERİ</t>
  </si>
  <si>
    <t>5 (4)</t>
  </si>
  <si>
    <t>1. Bilgisayar Destekli Uygulamalar</t>
  </si>
  <si>
    <t>2. Endüstriyel Kontrol ve Arıza Analizi</t>
  </si>
  <si>
    <t>3. Pano Tasarım ve Montajı</t>
  </si>
  <si>
    <t>4. Zayıf Akım Tesisleri ve Elektrik Tesisat Projeleri (*)</t>
  </si>
  <si>
    <t>ELEKTRİKLİ EV ALETLERİ TEKNİK SERVİSİ</t>
  </si>
  <si>
    <t>3. Elektrik Motorları</t>
  </si>
  <si>
    <t>4. Isıtıcı ve Pişirici Ev Aletleri</t>
  </si>
  <si>
    <t>6. Akıllı Ev Aletleri</t>
  </si>
  <si>
    <t>3. Dijital Elkektronik</t>
  </si>
  <si>
    <t>Toplam</t>
  </si>
  <si>
    <t>SINIF/ŞUBELERE GÖRE GRUP SAYILARI VE SINIFLARIN AİT OLDUĞU DALLAR</t>
  </si>
  <si>
    <t>HABERLEŞME SİSTEMLERİ</t>
  </si>
  <si>
    <t>5. Haberleşmenin Temelleri</t>
  </si>
  <si>
    <t>DAL ADI</t>
  </si>
  <si>
    <t>SINIF/ŞUBE</t>
  </si>
  <si>
    <t>DERSİN ADI</t>
  </si>
  <si>
    <t>HAFTALIK DERS SAATİ</t>
  </si>
  <si>
    <t>1. Mobil Sistemler</t>
  </si>
  <si>
    <t>1. Soğutucular ve Klimalar</t>
  </si>
  <si>
    <t>1. Yapı Elektrik ve Kuvvet Tesisleri</t>
  </si>
  <si>
    <t>ELEKTRİK TESİSAT ve PANO MONTÖRLÜĞÜ</t>
  </si>
  <si>
    <t>Görüntü ve Ses Sistemleri</t>
  </si>
  <si>
    <t xml:space="preserve">3. Televizyon (*)  </t>
  </si>
  <si>
    <t>GÖRÜNTÜ ve SES SİSTEMLERİ</t>
  </si>
  <si>
    <t>2. İşletmede Beceri Eğitimi (*)</t>
  </si>
  <si>
    <t>5. Temizleyici ve Yıkayıcı Ev Aletleri (*)</t>
  </si>
  <si>
    <t>4. Haberleşme Cihazları ve Şebeke Alt Yapısı (*)</t>
  </si>
  <si>
    <t>ÇOKLU ORTAM SİSTEMLERİ (*)</t>
  </si>
  <si>
    <t>4 (6)</t>
  </si>
  <si>
    <t>1. Dijital Elektronik</t>
  </si>
  <si>
    <t>2. Mikrodenetleyiciler</t>
  </si>
  <si>
    <t>3. Çoklu Ortam Sistemleri (*)</t>
  </si>
  <si>
    <t>4. Seslendirme ve Işıklandırma</t>
  </si>
  <si>
    <t>10. Sınıf Alan Ortak Ders Yüklerinin Dağılımı</t>
  </si>
  <si>
    <t>Elektrik Tesisat ve Pano Montörlüğü Dalı Ders Yüklerinin Dağılımı</t>
  </si>
  <si>
    <t>Haberleşme Sistemleri Dalı Ders Yüklerinin Dağılımı</t>
  </si>
  <si>
    <t>Elektrikli Ev Aletleri Teknik Servisi Dalı Ders Yüklerinin Dağılımı</t>
  </si>
  <si>
    <t>Görüntü ve Ses Sistemleri Dalı Ders Yüklerinin Dağılımı</t>
  </si>
  <si>
    <t>Dalın Toplam Ders Yükü (F)</t>
  </si>
  <si>
    <t>15-41 saate kadar</t>
  </si>
  <si>
    <t>41-81 saate kadar</t>
  </si>
  <si>
    <t>81-121 saate kadar</t>
  </si>
  <si>
    <t>121-161 saate kadar</t>
  </si>
  <si>
    <t>161-201 saate kadar</t>
  </si>
  <si>
    <t>DERS YÜKÜ</t>
  </si>
  <si>
    <t>ÖĞRETMEN NORM KADRO SAYISI</t>
  </si>
  <si>
    <t xml:space="preserve">201'den fazla ise </t>
  </si>
  <si>
    <t>her 40 saat ders yükü için ilave 1 öğretmen norm kadrosu verilir. Yapılan hesaplama sonrasında artan ders yükünün en az 20 saat olması halinde ilave 1 öğretmen norm kadrosu daha verilir.</t>
  </si>
  <si>
    <t>10. Sınıf Alan Ortak İçin Toplam Ders Yükü</t>
  </si>
  <si>
    <t>Elektrik  Atama Alanı İçin Ders Yükü</t>
  </si>
  <si>
    <t>Elektronik  Atama Alanı İçin Ders Yükü</t>
  </si>
  <si>
    <t>Dalın Toplam Ders Yükü</t>
  </si>
  <si>
    <t>ALANIN TOPLAM DERS YÜKÜ (A+B+C)</t>
  </si>
  <si>
    <t>Mesleki Gelişim Ders Yükü İlavesi</t>
  </si>
  <si>
    <t>Planlama ve Bakım-Onarım Ek Ders Görevi İlavesi</t>
  </si>
  <si>
    <t>Genel Toplam</t>
  </si>
  <si>
    <t>1 Müdür Yardımıcısının girdiği ders saatlerinin düşülmesi</t>
  </si>
  <si>
    <r>
      <t>DY</t>
    </r>
    <r>
      <rPr>
        <vertAlign val="subscript"/>
        <sz val="12"/>
        <color indexed="8"/>
        <rFont val="Arial"/>
        <family val="2"/>
      </rPr>
      <t>ORTAK</t>
    </r>
    <r>
      <rPr>
        <sz val="12"/>
        <color indexed="8"/>
        <rFont val="Arial"/>
        <family val="2"/>
      </rPr>
      <t xml:space="preserve">   =</t>
    </r>
  </si>
  <si>
    <r>
      <t>DY</t>
    </r>
    <r>
      <rPr>
        <vertAlign val="subscript"/>
        <sz val="12"/>
        <color indexed="8"/>
        <rFont val="Arial"/>
        <family val="2"/>
      </rPr>
      <t>ELK</t>
    </r>
    <r>
      <rPr>
        <sz val="12"/>
        <color indexed="8"/>
        <rFont val="Arial"/>
        <family val="2"/>
      </rPr>
      <t xml:space="preserve">       =</t>
    </r>
  </si>
  <si>
    <r>
      <t>DY</t>
    </r>
    <r>
      <rPr>
        <vertAlign val="subscript"/>
        <sz val="12"/>
        <color indexed="8"/>
        <rFont val="Arial"/>
        <family val="2"/>
      </rPr>
      <t xml:space="preserve">ELT    </t>
    </r>
    <r>
      <rPr>
        <sz val="12"/>
        <color indexed="8"/>
        <rFont val="Arial"/>
        <family val="2"/>
      </rPr>
      <t xml:space="preserve">    =</t>
    </r>
  </si>
  <si>
    <r>
      <t>DY</t>
    </r>
    <r>
      <rPr>
        <vertAlign val="subscript"/>
        <sz val="12"/>
        <color indexed="8"/>
        <rFont val="Arial"/>
        <family val="2"/>
      </rPr>
      <t>TOPLAM</t>
    </r>
    <r>
      <rPr>
        <sz val="12"/>
        <color indexed="8"/>
        <rFont val="Arial"/>
        <family val="2"/>
      </rPr>
      <t xml:space="preserve"> =</t>
    </r>
  </si>
  <si>
    <t xml:space="preserve"> </t>
  </si>
  <si>
    <t>ATAMA ALANLARINA (BRANŞLARA) GÖRE VE ORTAK OKUTULACAK DERSLER</t>
  </si>
  <si>
    <t>Alanın Toplam Ders Yükü</t>
  </si>
  <si>
    <t>HESAP</t>
  </si>
  <si>
    <t>Sadece ELEKTRİK Öğretmeninin Okutabileceği Ders Yükü</t>
  </si>
  <si>
    <t>Elektrik ve Elektronik Öğretmeninin ORTAK Olarak Okutabileceği Ders Yükü</t>
  </si>
  <si>
    <t>Sadece ELEKTRONİK Öğretmeninin Okutabileceği Ders Yükü</t>
  </si>
  <si>
    <r>
      <t>1)  Sadece Elektrik ve sadece Elektronik branşının okutabileceği toplam ders yükü 
      içerisindeki Elektrik ve Elektronik branşlarının ayrı ayrı ders yükü oranları (ağırlıkları)
      bulunur. Buna göre, Elektrik branşının ağırlığı (A</t>
    </r>
    <r>
      <rPr>
        <vertAlign val="subscript"/>
        <sz val="12"/>
        <color indexed="8"/>
        <rFont val="Arial"/>
        <family val="2"/>
      </rPr>
      <t>ELK</t>
    </r>
    <r>
      <rPr>
        <sz val="12"/>
        <color indexed="8"/>
        <rFont val="Arial"/>
        <family val="2"/>
      </rPr>
      <t>) ve Elektronik branşının ağırlığı 
     (A</t>
    </r>
    <r>
      <rPr>
        <vertAlign val="subscript"/>
        <sz val="12"/>
        <color indexed="8"/>
        <rFont val="Arial"/>
        <family val="2"/>
      </rPr>
      <t>ELT</t>
    </r>
    <r>
      <rPr>
        <sz val="12"/>
        <color indexed="8"/>
        <rFont val="Arial"/>
        <family val="2"/>
      </rPr>
      <t>) olmak üzere;</t>
    </r>
  </si>
  <si>
    <t>Norm Kadro Hasabına Esas Ders Yükleri</t>
  </si>
  <si>
    <t>BRANŞLARA GÖRE VE ORTAK OKUTULACAK DERS YÜKLERİNİN BULUNMASI</t>
  </si>
  <si>
    <t>Elektrik ve Elektronik Öğretmeninin ORTAK Olarak Okutabileceği Toplam Ders Yükü Hesabı - (DY ORTAK)</t>
  </si>
  <si>
    <t>(Saat)</t>
  </si>
  <si>
    <r>
      <t>4)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Arial"/>
        <family val="2"/>
      </rPr>
      <t>Son olarak branşlar bazında ve alanın toplam norm kadro sayısı hesap edilirse; 
     Elektrik branşı norm kadro sayısı (N</t>
    </r>
    <r>
      <rPr>
        <vertAlign val="subscript"/>
        <sz val="12"/>
        <color indexed="8"/>
        <rFont val="Arial"/>
        <family val="2"/>
      </rPr>
      <t>ELK</t>
    </r>
    <r>
      <rPr>
        <sz val="12"/>
        <color indexed="8"/>
        <rFont val="Arial"/>
        <family val="2"/>
      </rPr>
      <t>), Elektronik branşı norm kadro sayısı (N</t>
    </r>
    <r>
      <rPr>
        <vertAlign val="subscript"/>
        <sz val="12"/>
        <color indexed="8"/>
        <rFont val="Arial"/>
        <family val="2"/>
      </rPr>
      <t>ELT</t>
    </r>
    <r>
      <rPr>
        <sz val="12"/>
        <color indexed="8"/>
        <rFont val="Arial"/>
        <family val="2"/>
      </rPr>
      <t>),
     alanın toplam norm kadro sayısı (∑N) olmak ve her 40 saate bir öğretmen norm
     kadrosu verilmek üzere;</t>
    </r>
  </si>
  <si>
    <t>SADECE ELEKTRİK ÖĞRETMENİNİN OKUTABİLECEĞİ DERS YÜKÜ</t>
  </si>
  <si>
    <t>SADECE ELEKTRONİK ÖĞRETMENİNİN OKUTABİLECEĞİ DERS YÜKÜ</t>
  </si>
  <si>
    <t>ELEKTRİK VE ELEKTRONİK ÖĞRETMENLERİNİN ORTAK OLARAK OKUTABİLECEĞİ DERS YÜKÜ (A)</t>
  </si>
  <si>
    <t>SADECE ELEKTRİK ÖĞRETMENİNİN OKUTABİLECEĞİ DERS
YÜKÜ (B)</t>
  </si>
  <si>
    <t>SADECE ELEKTRONİK ÖĞRETMENİNİN OKUTABİLECEĞİ DERS YÜKÜ (C)</t>
  </si>
  <si>
    <t>ELEKTRİK VE ELEKTRONİK ÖĞRETMENLERİNİN ORTAK OLARAK OKUTABİLECEĞİ DERS YÜKÜ</t>
  </si>
  <si>
    <r>
      <t>2)</t>
    </r>
    <r>
      <rPr>
        <sz val="7"/>
        <color indexed="8"/>
        <rFont val="Times New Roman"/>
        <family val="1"/>
      </rPr>
      <t xml:space="preserve">   </t>
    </r>
    <r>
      <rPr>
        <sz val="12"/>
        <color indexed="8"/>
        <rFont val="Arial"/>
        <family val="2"/>
      </rPr>
      <t>531 saatlik ortak ders yükü, Elektrik ve Elektronik branşlarına ağırlıkları oranında
     dağıtılırsa; Elektrik branşına düşen ortak ders yükü payı (P</t>
    </r>
    <r>
      <rPr>
        <vertAlign val="subscript"/>
        <sz val="12"/>
        <color indexed="8"/>
        <rFont val="Arial"/>
        <family val="2"/>
      </rPr>
      <t>ELK</t>
    </r>
    <r>
      <rPr>
        <sz val="12"/>
        <color indexed="8"/>
        <rFont val="Arial"/>
        <family val="2"/>
      </rPr>
      <t>) ve Elektronik
     branşına düşen ortak ders yükü payı (P</t>
    </r>
    <r>
      <rPr>
        <vertAlign val="subscript"/>
        <sz val="12"/>
        <color indexed="8"/>
        <rFont val="Arial"/>
        <family val="2"/>
      </rPr>
      <t>ELT</t>
    </r>
    <r>
      <rPr>
        <sz val="12"/>
        <color indexed="8"/>
        <rFont val="Arial"/>
        <family val="2"/>
      </rPr>
      <t>) olmak üzere;</t>
    </r>
  </si>
  <si>
    <t>(*)    : Milli Eğitim Bakanlığına Bağlı Eğitim Kurumları Yönetici ve Öğretmenlerinin Norm Kadrolarına İlişkin
         Yönetmelik'in 22. maddesine göre belirlenmektedir.</t>
  </si>
  <si>
    <t xml:space="preserve">(**)   : Milli Eğitim Bakanlığına Bağlı Eğitim Kurumları Yönetici ve Öğretmenlerinin Norm Kadrolarına İlişkin 
         Yönetmelik'in 19. maddesine göre belirlenmektedir. </t>
  </si>
  <si>
    <t>DERS YÜKÜNE GÖRE ÖĞRETMEN NORM KADRO SAYISI (**)</t>
  </si>
  <si>
    <t>SINIFLARA VE ÖĞRENCİ SAYILARINA GÖRE GRUP SAYILARI (*)</t>
  </si>
  <si>
    <t>VARSAYIMLAR</t>
  </si>
  <si>
    <r>
      <t xml:space="preserve">2. Elektrik-Elekronik Teknolojisi Alanında 1 alan şefi ve 3 atölye ve laboratuvar şefi olduğu varsayılırsa;
    1 alan şefi için 10 saat ve 3 atölye ve laboratuvar şefi için de 3*6=18 saat olmak üzere toplam 28 saat planlama
    ve bakım-onarım ek ders görevi oluşur. Oluşan bu ders yükünün </t>
    </r>
    <r>
      <rPr>
        <b/>
        <u val="single"/>
        <sz val="10"/>
        <color indexed="8"/>
        <rFont val="Arial"/>
        <family val="2"/>
      </rPr>
      <t>alan ortak ders yüküne</t>
    </r>
    <r>
      <rPr>
        <sz val="10"/>
        <color indexed="8"/>
        <rFont val="Arial"/>
        <family val="2"/>
      </rPr>
      <t xml:space="preserve"> ilave edilmesi 
    gerekmektedir. </t>
    </r>
  </si>
  <si>
    <r>
      <t xml:space="preserve">3. Okulda alanı Elektrik-Elektronik Teknolojisi olan 1 müdür yardımcısı olduğu ve aylık karşılığı 6 saat, ek ders görevi
    olarak da 6 saat olmak üzere toplam 12 saat alanın dersine girdiği varsayılırsa, oluşan 12 saatlik ders yükünün </t>
    </r>
    <r>
      <rPr>
        <b/>
        <u val="single"/>
        <sz val="10"/>
        <color indexed="8"/>
        <rFont val="Arial"/>
        <family val="2"/>
      </rPr>
      <t>alan</t>
    </r>
    <r>
      <rPr>
        <b/>
        <sz val="10"/>
        <color indexed="8"/>
        <rFont val="Arial"/>
        <family val="2"/>
      </rPr>
      <t xml:space="preserve">
    </t>
    </r>
    <r>
      <rPr>
        <b/>
        <u val="single"/>
        <sz val="10"/>
        <color indexed="8"/>
        <rFont val="Arial"/>
        <family val="2"/>
      </rPr>
      <t>ortak ders yükünden</t>
    </r>
    <r>
      <rPr>
        <sz val="10"/>
        <color indexed="8"/>
        <rFont val="Arial"/>
        <family val="2"/>
      </rPr>
      <t xml:space="preserve"> düşülmesi gerekmektedir.</t>
    </r>
  </si>
  <si>
    <t>DAL DERSLERİ ve HAFTALIK DERS SAATLERİ (**)</t>
  </si>
  <si>
    <r>
      <t xml:space="preserve">(**) : Dal dersleri ve modüllerin seçimi ile haftalık ders saatleri; 
       </t>
    </r>
    <r>
      <rPr>
        <b/>
        <sz val="10"/>
        <color indexed="8"/>
        <rFont val="Arial"/>
        <family val="2"/>
      </rPr>
      <t>"http://www.megep.meb.gov.tr/?page=ogretimProgramlari"</t>
    </r>
    <r>
      <rPr>
        <sz val="10"/>
        <color indexed="8"/>
        <rFont val="Arial"/>
        <family val="2"/>
      </rPr>
      <t xml:space="preserve"> web sayfasında yer alan "Haftalık Ders 
       Çizelgeleri", "Çerçeve Öğretim Programları", "Yeterlik Tabloları" ve "Ders Bilgi Formları"na göre okul-sektör işbirliği
       içerisinde, okulun imkanları (fiziki ve donanım altyapısı, öğretmen sayısı vb.), yerel ve bölgesel sektörün ihtiyaçları
       ve öncelikleri göz önünde bulundurulmak suretiyle "alan zümre öğretmenler kurulu"nda kararlaştırılır.</t>
    </r>
  </si>
  <si>
    <t>ELEKTRİK-ELEKTRONİK TEKNOLOJİSİ 10.SINIF ALAN ORTAK DERSLERİ VE HAFTALIK DERS SAATLERİ (**)</t>
  </si>
  <si>
    <t>(**) : Program türüne göre haftalık  ders çizelgesinden alınır.</t>
  </si>
  <si>
    <r>
      <t xml:space="preserve">1. Okul ortak dersi olan Mesleki Gelişim dersinin okul genelinde bulunacak haftalık ders yükünden (ders yükü hesaplanırken
    9.sınıflarda oluşan grup sayıları dikkate alınmayacak, sadece haftalık ders saatleri toplamı bulunacaktır) Elektrik-Elekronik
    Teknolojisi Alanına düşen payın 6 saat olduğu varsayılırsa, oluşan bu ders yükünün </t>
    </r>
    <r>
      <rPr>
        <b/>
        <u val="single"/>
        <sz val="10"/>
        <color indexed="8"/>
        <rFont val="Arial"/>
        <family val="2"/>
      </rPr>
      <t>alan ortak ders yüküne</t>
    </r>
    <r>
      <rPr>
        <sz val="10"/>
        <color indexed="8"/>
        <rFont val="Arial"/>
        <family val="2"/>
      </rPr>
      <t xml:space="preserve"> ilave
    edilmesi gerekmektedir. (Mesleki Gelişim dersinin meslek alanlarının norm hesabına ne şekilde dahil edileceği, Mesleki ve
    Teknik Eğitim Genel Müdürlüğünün 11/09/2014 tarihli ve 3864033 sayılı yazısında açıklanmıştır.)</t>
    </r>
  </si>
  <si>
    <t>Anadolu Meslek Programı (AMP)</t>
  </si>
  <si>
    <t>Anadolu Teknik Programı (ATP)</t>
  </si>
  <si>
    <t>AMP</t>
  </si>
  <si>
    <t>ATP</t>
  </si>
  <si>
    <t>AMP-10/A</t>
  </si>
  <si>
    <t>AMP-10/B</t>
  </si>
  <si>
    <t>AMP-10/C</t>
  </si>
  <si>
    <t>AMP-11/A</t>
  </si>
  <si>
    <t>AMP-11/B</t>
  </si>
  <si>
    <t>AMP-11/C</t>
  </si>
  <si>
    <t>AMP-12/A</t>
  </si>
  <si>
    <t>AMP-12/B</t>
  </si>
  <si>
    <t>AMP-12/C</t>
  </si>
  <si>
    <t>ATP-10/A</t>
  </si>
  <si>
    <t>ATP-11/A</t>
  </si>
  <si>
    <t>ATP-12/A</t>
  </si>
  <si>
    <t>ATP 10/A</t>
  </si>
  <si>
    <t>ATP 11/A</t>
  </si>
  <si>
    <t>ATP 12/A</t>
  </si>
  <si>
    <t>AMP 10/A</t>
  </si>
  <si>
    <t>AMP 10/B</t>
  </si>
  <si>
    <t>AMP 10/C</t>
  </si>
  <si>
    <t>AMP 11/A</t>
  </si>
  <si>
    <t>AMP 12/A</t>
  </si>
  <si>
    <t>AMP 11/B</t>
  </si>
  <si>
    <t>AMP 12/B</t>
  </si>
  <si>
    <t>AMP 11/C</t>
  </si>
  <si>
    <t>AMP 12/C</t>
  </si>
  <si>
    <t>(*) : Millî Eğitim Bakanlığı Ortaöğretim Kurumları Yönetmeliği uyarınca yılsonu başarı puanı ile başarılı sayılmayacak 
      derslerdir.</t>
  </si>
  <si>
    <t>ELEKTRİK-ELEKTRONİK TEKNOLOJİSİ ALANI ÖĞRETMEN NORM KADROSU HESABI İÇİN ÖRNEK UYULAMA VERİLERİ (Bir meslek alanında, derslerini o alana atanabilen tüm branşların okutabileceği birden çok dalda eğitim verilmesi hali için)</t>
  </si>
  <si>
    <t>ELEKTRİK-ELEKTRONİK TEKNOLOJİSİ ALANI ÖĞRETMEN NORM KADROSU HESABI İÇİN ÖRNEK BİR UYGULAMA
(Bir meslek alanında, derslerini o alana atanabilen tüm branşların okutabileceği birden çok dalda eğitim verilmesi hali için örnek)</t>
  </si>
  <si>
    <t>Tabloda Hesap ile Bulunan Ortak Ders Yükü</t>
  </si>
  <si>
    <r>
      <t>3)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Arial"/>
        <family val="2"/>
      </rPr>
      <t>Branşlar bazında norm kadro hesabına esas toplam ders yükleri, Elektrik için 
     ∑</t>
    </r>
    <r>
      <rPr>
        <sz val="12"/>
        <color indexed="8"/>
        <rFont val="Arial"/>
        <family val="2"/>
      </rPr>
      <t>DY</t>
    </r>
    <r>
      <rPr>
        <vertAlign val="subscript"/>
        <sz val="12"/>
        <color indexed="8"/>
        <rFont val="Arial"/>
        <family val="2"/>
      </rPr>
      <t xml:space="preserve">ELK </t>
    </r>
    <r>
      <rPr>
        <sz val="12"/>
        <color indexed="8"/>
        <rFont val="Arial"/>
        <family val="2"/>
      </rPr>
      <t xml:space="preserve"> ve Elektronik için </t>
    </r>
    <r>
      <rPr>
        <sz val="12"/>
        <color indexed="8"/>
        <rFont val="Arial"/>
        <family val="2"/>
      </rPr>
      <t>∑</t>
    </r>
    <r>
      <rPr>
        <sz val="12"/>
        <color indexed="8"/>
        <rFont val="Arial"/>
        <family val="2"/>
      </rPr>
      <t>DY</t>
    </r>
    <r>
      <rPr>
        <vertAlign val="subscript"/>
        <sz val="12"/>
        <color indexed="8"/>
        <rFont val="Arial"/>
        <family val="2"/>
      </rPr>
      <t>ELT</t>
    </r>
    <r>
      <rPr>
        <sz val="12"/>
        <color indexed="8"/>
        <rFont val="Arial"/>
        <family val="2"/>
      </rPr>
      <t xml:space="preserve"> olmak üzere;</t>
    </r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</si>
</sst>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.000\ _₺_-;\-* #,##0.000\ _₺_-;_-* &quot;-&quot;??\ _₺_-;_-@_-"/>
    <numFmt numFmtId="173" formatCode="_-* #,##0.0000\ _₺_-;\-* #,##0.0000\ _₺_-;_-* &quot;-&quot;??\ _₺_-;_-@_-"/>
    <numFmt numFmtId="174" formatCode="_-* #,##0.0\ _₺_-;\-* #,##0.0\ _₺_-;_-* &quot;-&quot;??\ _₺_-;_-@_-"/>
    <numFmt numFmtId="175" formatCode="_-* #,##0\ _₺_-;\-* #,##0\ _₺_-;_-* &quot;-&quot;??\ _₺_-;_-@_-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  <numFmt numFmtId="179" formatCode="[$¥€-2]\ #,##0.00_);[Red]\([$€-2]\ #,##0.00\)"/>
    <numFmt numFmtId="180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vertAlign val="subscript"/>
      <sz val="12"/>
      <color indexed="8"/>
      <name val="Arial"/>
      <family val="2"/>
    </font>
    <font>
      <sz val="7"/>
      <color indexed="8"/>
      <name val="Times New Roman"/>
      <family val="1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38"/>
      <name val="Calibri"/>
      <family val="2"/>
    </font>
    <font>
      <sz val="150"/>
      <name val="Calibri"/>
      <family val="2"/>
    </font>
    <font>
      <sz val="287"/>
      <name val="Calibri"/>
      <family val="2"/>
    </font>
    <font>
      <sz val="12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rgb="FF000000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3FC84"/>
        <bgColor indexed="64"/>
      </patternFill>
    </fill>
    <fill>
      <patternFill patternType="solid">
        <fgColor rgb="FF92F6E5"/>
        <bgColor indexed="64"/>
      </patternFill>
    </fill>
    <fill>
      <patternFill patternType="solid">
        <fgColor rgb="FFFEE190"/>
        <bgColor indexed="64"/>
      </patternFill>
    </fill>
    <fill>
      <patternFill patternType="solid">
        <fgColor rgb="FFB8D0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A18B"/>
        <bgColor indexed="64"/>
      </patternFill>
    </fill>
    <fill>
      <patternFill patternType="solid">
        <fgColor rgb="FF95B5FD"/>
        <bgColor indexed="64"/>
      </patternFill>
    </fill>
    <fill>
      <patternFill patternType="solid">
        <fgColor rgb="FFB1D9ED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19" borderId="5" applyNumberFormat="0" applyAlignment="0" applyProtection="0"/>
    <xf numFmtId="0" fontId="48" fillId="20" borderId="6" applyNumberFormat="0" applyAlignment="0" applyProtection="0"/>
    <xf numFmtId="0" fontId="49" fillId="19" borderId="6" applyNumberFormat="0" applyAlignment="0" applyProtection="0"/>
    <xf numFmtId="0" fontId="50" fillId="21" borderId="7" applyNumberFormat="0" applyAlignment="0" applyProtection="0"/>
    <xf numFmtId="0" fontId="51" fillId="2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1" fillId="24" borderId="8" applyNumberFormat="0" applyFont="0" applyAlignment="0" applyProtection="0"/>
    <xf numFmtId="0" fontId="55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310"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60" fillId="0" borderId="0" xfId="0" applyFont="1" applyAlignment="1">
      <alignment horizontal="left" vertical="center" wrapText="1"/>
    </xf>
    <xf numFmtId="0" fontId="6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0" fillId="0" borderId="0" xfId="0" applyFont="1" applyFill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 wrapText="1"/>
    </xf>
    <xf numFmtId="0" fontId="60" fillId="6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32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textRotation="90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textRotation="90"/>
    </xf>
    <xf numFmtId="0" fontId="5" fillId="33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60" fillId="0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 shrinkToFit="1"/>
    </xf>
    <xf numFmtId="0" fontId="2" fillId="35" borderId="11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0" fillId="0" borderId="0" xfId="0" applyFont="1" applyFill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61" fillId="0" borderId="0" xfId="0" applyFont="1" applyAlignment="1">
      <alignment vertical="center" wrapText="1"/>
    </xf>
    <xf numFmtId="0" fontId="62" fillId="0" borderId="12" xfId="0" applyFont="1" applyBorder="1" applyAlignment="1">
      <alignment horizontal="left" vertical="center" wrapText="1"/>
    </xf>
    <xf numFmtId="0" fontId="62" fillId="0" borderId="13" xfId="0" applyFont="1" applyBorder="1" applyAlignment="1">
      <alignment horizontal="left" vertical="center" wrapText="1"/>
    </xf>
    <xf numFmtId="0" fontId="62" fillId="0" borderId="14" xfId="0" applyFont="1" applyBorder="1" applyAlignment="1">
      <alignment horizontal="right" vertical="center"/>
    </xf>
    <xf numFmtId="0" fontId="62" fillId="0" borderId="14" xfId="0" applyFont="1" applyBorder="1" applyAlignment="1">
      <alignment horizontal="right" vertical="center" wrapText="1"/>
    </xf>
    <xf numFmtId="0" fontId="62" fillId="0" borderId="15" xfId="0" applyFont="1" applyBorder="1" applyAlignment="1">
      <alignment horizontal="right" vertical="center"/>
    </xf>
    <xf numFmtId="0" fontId="59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vertical="center"/>
    </xf>
    <xf numFmtId="0" fontId="63" fillId="0" borderId="12" xfId="0" applyFont="1" applyBorder="1" applyAlignment="1">
      <alignment horizontal="left" vertical="center" indent="5"/>
    </xf>
    <xf numFmtId="0" fontId="59" fillId="0" borderId="15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0" fillId="0" borderId="1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8" fillId="37" borderId="16" xfId="0" applyFont="1" applyFill="1" applyBorder="1" applyAlignment="1">
      <alignment horizontal="center" vertical="center" wrapText="1"/>
    </xf>
    <xf numFmtId="0" fontId="58" fillId="37" borderId="17" xfId="0" applyFont="1" applyFill="1" applyBorder="1" applyAlignment="1">
      <alignment horizontal="center" vertical="center" wrapText="1"/>
    </xf>
    <xf numFmtId="0" fontId="58" fillId="37" borderId="18" xfId="0" applyFont="1" applyFill="1" applyBorder="1" applyAlignment="1">
      <alignment horizontal="right" vertical="center" wrapText="1"/>
    </xf>
    <xf numFmtId="0" fontId="59" fillId="0" borderId="12" xfId="0" applyFont="1" applyBorder="1" applyAlignment="1">
      <alignment horizontal="left" vertical="center" indent="3"/>
    </xf>
    <xf numFmtId="0" fontId="62" fillId="0" borderId="12" xfId="0" applyFont="1" applyBorder="1" applyAlignment="1">
      <alignment horizontal="left" vertical="center" indent="5"/>
    </xf>
    <xf numFmtId="0" fontId="59" fillId="0" borderId="12" xfId="0" applyFont="1" applyBorder="1" applyAlignment="1">
      <alignment horizontal="left" vertical="center" indent="5"/>
    </xf>
    <xf numFmtId="0" fontId="5" fillId="32" borderId="10" xfId="0" applyFont="1" applyFill="1" applyBorder="1" applyAlignment="1">
      <alignment horizontal="center" vertical="center" wrapText="1" shrinkToFit="1"/>
    </xf>
    <xf numFmtId="0" fontId="5" fillId="35" borderId="10" xfId="0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0" fillId="38" borderId="10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left" vertical="center" wrapText="1"/>
    </xf>
    <xf numFmtId="0" fontId="61" fillId="35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64" fillId="0" borderId="13" xfId="0" applyFont="1" applyBorder="1" applyAlignment="1">
      <alignment horizontal="left" vertical="center"/>
    </xf>
    <xf numFmtId="0" fontId="63" fillId="0" borderId="0" xfId="0" applyFont="1" applyAlignment="1">
      <alignment horizontal="left" vertical="center" indent="5"/>
    </xf>
    <xf numFmtId="0" fontId="64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64" fillId="0" borderId="0" xfId="0" applyFont="1" applyAlignment="1">
      <alignment/>
    </xf>
    <xf numFmtId="0" fontId="12" fillId="0" borderId="0" xfId="0" applyFont="1" applyBorder="1" applyAlignment="1">
      <alignment horizontal="center" vertical="center" wrapText="1"/>
    </xf>
    <xf numFmtId="0" fontId="64" fillId="0" borderId="0" xfId="0" applyFont="1" applyFill="1" applyBorder="1" applyAlignment="1">
      <alignment/>
    </xf>
    <xf numFmtId="0" fontId="64" fillId="0" borderId="0" xfId="0" applyFont="1" applyBorder="1" applyAlignment="1">
      <alignment horizontal="left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left" vertical="center"/>
    </xf>
    <xf numFmtId="0" fontId="6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5" fillId="0" borderId="0" xfId="0" applyFont="1" applyFill="1" applyBorder="1" applyAlignment="1">
      <alignment vertical="center" wrapText="1"/>
    </xf>
    <xf numFmtId="0" fontId="65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66" fillId="0" borderId="0" xfId="0" applyFont="1" applyAlignment="1">
      <alignment/>
    </xf>
    <xf numFmtId="0" fontId="64" fillId="0" borderId="0" xfId="0" applyFont="1" applyAlignment="1">
      <alignment vertical="top"/>
    </xf>
    <xf numFmtId="0" fontId="64" fillId="0" borderId="10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65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/>
    </xf>
    <xf numFmtId="0" fontId="65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left"/>
    </xf>
    <xf numFmtId="0" fontId="66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64" fillId="0" borderId="0" xfId="0" applyFont="1" applyBorder="1" applyAlignment="1">
      <alignment horizontal="left"/>
    </xf>
    <xf numFmtId="0" fontId="64" fillId="0" borderId="21" xfId="0" applyFont="1" applyBorder="1" applyAlignment="1">
      <alignment horizontal="center" vertical="center"/>
    </xf>
    <xf numFmtId="0" fontId="64" fillId="0" borderId="21" xfId="0" applyFont="1" applyBorder="1" applyAlignment="1">
      <alignment/>
    </xf>
    <xf numFmtId="0" fontId="64" fillId="0" borderId="14" xfId="0" applyFont="1" applyBorder="1" applyAlignment="1">
      <alignment/>
    </xf>
    <xf numFmtId="0" fontId="64" fillId="0" borderId="0" xfId="0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67" fillId="0" borderId="0" xfId="0" applyFont="1" applyBorder="1" applyAlignment="1">
      <alignment horizontal="left" vertical="center" wrapText="1"/>
    </xf>
    <xf numFmtId="0" fontId="68" fillId="0" borderId="0" xfId="0" applyFont="1" applyAlignment="1">
      <alignment vertical="top"/>
    </xf>
    <xf numFmtId="0" fontId="12" fillId="13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64" fillId="0" borderId="0" xfId="0" applyFont="1" applyFill="1" applyBorder="1" applyAlignment="1">
      <alignment horizontal="left" vertical="center" wrapText="1"/>
    </xf>
    <xf numFmtId="0" fontId="65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8" fillId="0" borderId="13" xfId="0" applyFont="1" applyBorder="1" applyAlignment="1">
      <alignment horizontal="left" vertical="center" wrapText="1"/>
    </xf>
    <xf numFmtId="0" fontId="68" fillId="0" borderId="21" xfId="0" applyFont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0" fontId="60" fillId="0" borderId="13" xfId="0" applyFont="1" applyBorder="1" applyAlignment="1">
      <alignment horizontal="left" vertical="center" shrinkToFit="1"/>
    </xf>
    <xf numFmtId="0" fontId="60" fillId="0" borderId="21" xfId="0" applyFont="1" applyBorder="1" applyAlignment="1">
      <alignment horizontal="left" vertical="center" shrinkToFit="1"/>
    </xf>
    <xf numFmtId="0" fontId="60" fillId="0" borderId="14" xfId="0" applyFont="1" applyBorder="1" applyAlignment="1">
      <alignment horizontal="left" vertical="center" shrinkToFit="1"/>
    </xf>
    <xf numFmtId="0" fontId="64" fillId="0" borderId="13" xfId="0" applyFont="1" applyBorder="1" applyAlignment="1">
      <alignment horizontal="left" vertical="center" shrinkToFit="1"/>
    </xf>
    <xf numFmtId="0" fontId="64" fillId="0" borderId="21" xfId="0" applyFont="1" applyBorder="1" applyAlignment="1">
      <alignment horizontal="left" vertical="center" shrinkToFit="1"/>
    </xf>
    <xf numFmtId="0" fontId="64" fillId="0" borderId="14" xfId="0" applyFont="1" applyBorder="1" applyAlignment="1">
      <alignment horizontal="left" vertical="center" shrinkToFit="1"/>
    </xf>
    <xf numFmtId="0" fontId="64" fillId="0" borderId="0" xfId="0" applyFont="1" applyBorder="1" applyAlignment="1">
      <alignment horizontal="left" vertical="center" wrapText="1"/>
    </xf>
    <xf numFmtId="0" fontId="64" fillId="0" borderId="12" xfId="0" applyFont="1" applyBorder="1" applyAlignment="1">
      <alignment horizontal="left" vertical="center" wrapText="1"/>
    </xf>
    <xf numFmtId="0" fontId="64" fillId="0" borderId="15" xfId="0" applyFont="1" applyBorder="1" applyAlignment="1">
      <alignment horizontal="left" vertical="center" wrapText="1"/>
    </xf>
    <xf numFmtId="0" fontId="12" fillId="13" borderId="10" xfId="0" applyFont="1" applyFill="1" applyBorder="1" applyAlignment="1">
      <alignment horizontal="center" vertical="center" wrapText="1"/>
    </xf>
    <xf numFmtId="0" fontId="64" fillId="0" borderId="16" xfId="0" applyFont="1" applyBorder="1" applyAlignment="1">
      <alignment horizontal="left" vertical="center" wrapText="1"/>
    </xf>
    <xf numFmtId="0" fontId="64" fillId="0" borderId="17" xfId="0" applyFont="1" applyBorder="1" applyAlignment="1">
      <alignment horizontal="left" vertical="center" wrapText="1"/>
    </xf>
    <xf numFmtId="0" fontId="64" fillId="0" borderId="18" xfId="0" applyFont="1" applyBorder="1" applyAlignment="1">
      <alignment horizontal="left" vertical="center" wrapText="1"/>
    </xf>
    <xf numFmtId="0" fontId="65" fillId="6" borderId="13" xfId="0" applyFont="1" applyFill="1" applyBorder="1" applyAlignment="1">
      <alignment horizontal="center" vertical="center"/>
    </xf>
    <xf numFmtId="0" fontId="65" fillId="6" borderId="21" xfId="0" applyFont="1" applyFill="1" applyBorder="1" applyAlignment="1">
      <alignment horizontal="center" vertical="center"/>
    </xf>
    <xf numFmtId="0" fontId="65" fillId="6" borderId="14" xfId="0" applyFont="1" applyFill="1" applyBorder="1" applyAlignment="1">
      <alignment horizontal="center" vertical="center"/>
    </xf>
    <xf numFmtId="0" fontId="65" fillId="6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65" fillId="0" borderId="11" xfId="0" applyFont="1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/>
    </xf>
    <xf numFmtId="0" fontId="64" fillId="0" borderId="22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shrinkToFit="1"/>
    </xf>
    <xf numFmtId="0" fontId="64" fillId="0" borderId="22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17" fontId="64" fillId="0" borderId="10" xfId="0" applyNumberFormat="1" applyFont="1" applyFill="1" applyBorder="1" applyAlignment="1">
      <alignment horizontal="left" vertical="center"/>
    </xf>
    <xf numFmtId="0" fontId="65" fillId="0" borderId="13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12" fillId="13" borderId="13" xfId="0" applyFont="1" applyFill="1" applyBorder="1" applyAlignment="1">
      <alignment horizontal="center" vertical="center" wrapText="1"/>
    </xf>
    <xf numFmtId="0" fontId="12" fillId="13" borderId="21" xfId="0" applyFont="1" applyFill="1" applyBorder="1" applyAlignment="1">
      <alignment horizontal="center" vertical="center" wrapText="1"/>
    </xf>
    <xf numFmtId="0" fontId="12" fillId="13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64" fillId="0" borderId="13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8" fillId="0" borderId="0" xfId="0" applyFont="1" applyBorder="1" applyAlignment="1">
      <alignment horizontal="left" vertical="top" wrapText="1"/>
    </xf>
    <xf numFmtId="0" fontId="68" fillId="0" borderId="0" xfId="0" applyFont="1" applyBorder="1" applyAlignment="1">
      <alignment horizontal="left" vertical="top"/>
    </xf>
    <xf numFmtId="0" fontId="65" fillId="0" borderId="13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0" fontId="2" fillId="38" borderId="21" xfId="0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64" fillId="0" borderId="10" xfId="0" applyFont="1" applyFill="1" applyBorder="1" applyAlignment="1">
      <alignment horizontal="center" vertical="center"/>
    </xf>
    <xf numFmtId="0" fontId="65" fillId="13" borderId="10" xfId="0" applyFont="1" applyFill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textRotation="90" wrapText="1"/>
    </xf>
    <xf numFmtId="0" fontId="4" fillId="36" borderId="23" xfId="0" applyFont="1" applyFill="1" applyBorder="1" applyAlignment="1">
      <alignment horizontal="center" textRotation="90" wrapText="1"/>
    </xf>
    <xf numFmtId="0" fontId="4" fillId="36" borderId="24" xfId="0" applyFont="1" applyFill="1" applyBorder="1" applyAlignment="1">
      <alignment horizontal="center" textRotation="90" wrapText="1"/>
    </xf>
    <xf numFmtId="0" fontId="5" fillId="39" borderId="11" xfId="0" applyFont="1" applyFill="1" applyBorder="1" applyAlignment="1">
      <alignment horizontal="center" vertical="center" textRotation="90" wrapText="1"/>
    </xf>
    <xf numFmtId="0" fontId="5" fillId="39" borderId="24" xfId="0" applyFont="1" applyFill="1" applyBorder="1" applyAlignment="1">
      <alignment horizontal="center" vertical="center" textRotation="90" wrapText="1"/>
    </xf>
    <xf numFmtId="0" fontId="2" fillId="34" borderId="11" xfId="0" applyFont="1" applyFill="1" applyBorder="1" applyAlignment="1">
      <alignment horizontal="center" textRotation="90" wrapText="1"/>
    </xf>
    <xf numFmtId="0" fontId="2" fillId="34" borderId="23" xfId="0" applyFont="1" applyFill="1" applyBorder="1" applyAlignment="1">
      <alignment horizontal="center" textRotation="90" wrapText="1"/>
    </xf>
    <xf numFmtId="0" fontId="2" fillId="34" borderId="24" xfId="0" applyFont="1" applyFill="1" applyBorder="1" applyAlignment="1">
      <alignment horizontal="center" textRotation="90" wrapText="1"/>
    </xf>
    <xf numFmtId="0" fontId="2" fillId="35" borderId="11" xfId="0" applyFont="1" applyFill="1" applyBorder="1" applyAlignment="1">
      <alignment horizontal="center" textRotation="90" wrapText="1"/>
    </xf>
    <xf numFmtId="0" fontId="2" fillId="35" borderId="23" xfId="0" applyFont="1" applyFill="1" applyBorder="1" applyAlignment="1">
      <alignment horizontal="center" textRotation="90" wrapText="1"/>
    </xf>
    <xf numFmtId="0" fontId="2" fillId="35" borderId="24" xfId="0" applyFont="1" applyFill="1" applyBorder="1" applyAlignment="1">
      <alignment horizontal="center" textRotation="90" wrapText="1"/>
    </xf>
    <xf numFmtId="0" fontId="2" fillId="33" borderId="11" xfId="0" applyFont="1" applyFill="1" applyBorder="1" applyAlignment="1">
      <alignment horizontal="center" textRotation="90" wrapText="1"/>
    </xf>
    <xf numFmtId="0" fontId="2" fillId="33" borderId="23" xfId="0" applyFont="1" applyFill="1" applyBorder="1" applyAlignment="1">
      <alignment horizontal="center" textRotation="90" wrapText="1"/>
    </xf>
    <xf numFmtId="0" fontId="2" fillId="33" borderId="24" xfId="0" applyFont="1" applyFill="1" applyBorder="1" applyAlignment="1">
      <alignment horizontal="center" textRotation="90" wrapText="1"/>
    </xf>
    <xf numFmtId="0" fontId="2" fillId="40" borderId="10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center" textRotation="90" wrapText="1"/>
    </xf>
    <xf numFmtId="0" fontId="2" fillId="32" borderId="10" xfId="0" applyFont="1" applyFill="1" applyBorder="1" applyAlignment="1">
      <alignment horizontal="center" textRotation="90" wrapText="1"/>
    </xf>
    <xf numFmtId="0" fontId="2" fillId="0" borderId="11" xfId="0" applyFont="1" applyFill="1" applyBorder="1" applyAlignment="1">
      <alignment horizontal="center" textRotation="90" wrapText="1"/>
    </xf>
    <xf numFmtId="0" fontId="2" fillId="0" borderId="23" xfId="0" applyFont="1" applyFill="1" applyBorder="1" applyAlignment="1">
      <alignment horizontal="center" textRotation="90" wrapText="1"/>
    </xf>
    <xf numFmtId="0" fontId="2" fillId="0" borderId="24" xfId="0" applyFont="1" applyFill="1" applyBorder="1" applyAlignment="1">
      <alignment horizontal="center" textRotation="90" wrapText="1"/>
    </xf>
    <xf numFmtId="0" fontId="5" fillId="38" borderId="22" xfId="0" applyFont="1" applyFill="1" applyBorder="1" applyAlignment="1">
      <alignment horizontal="center" vertical="center"/>
    </xf>
    <xf numFmtId="0" fontId="5" fillId="38" borderId="20" xfId="0" applyFont="1" applyFill="1" applyBorder="1" applyAlignment="1">
      <alignment horizontal="center" vertical="center"/>
    </xf>
    <xf numFmtId="0" fontId="5" fillId="38" borderId="19" xfId="0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horizontal="center" vertical="center"/>
    </xf>
    <xf numFmtId="0" fontId="5" fillId="38" borderId="17" xfId="0" applyFont="1" applyFill="1" applyBorder="1" applyAlignment="1">
      <alignment horizontal="center" vertical="center"/>
    </xf>
    <xf numFmtId="0" fontId="5" fillId="38" borderId="18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textRotation="90" wrapText="1"/>
    </xf>
    <xf numFmtId="0" fontId="2" fillId="39" borderId="24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textRotation="90" wrapText="1"/>
    </xf>
    <xf numFmtId="0" fontId="5" fillId="35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textRotation="90" wrapText="1"/>
    </xf>
    <xf numFmtId="0" fontId="5" fillId="33" borderId="10" xfId="0" applyFont="1" applyFill="1" applyBorder="1" applyAlignment="1">
      <alignment horizontal="center" vertical="center" textRotation="90"/>
    </xf>
    <xf numFmtId="0" fontId="5" fillId="32" borderId="10" xfId="0" applyFont="1" applyFill="1" applyBorder="1" applyAlignment="1">
      <alignment horizontal="center" vertical="center" textRotation="90"/>
    </xf>
    <xf numFmtId="0" fontId="5" fillId="32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textRotation="90" wrapText="1"/>
    </xf>
    <xf numFmtId="0" fontId="5" fillId="34" borderId="23" xfId="0" applyFont="1" applyFill="1" applyBorder="1" applyAlignment="1">
      <alignment horizontal="center" textRotation="90" wrapText="1"/>
    </xf>
    <xf numFmtId="0" fontId="5" fillId="34" borderId="24" xfId="0" applyFont="1" applyFill="1" applyBorder="1" applyAlignment="1">
      <alignment horizontal="center" textRotation="90" wrapText="1"/>
    </xf>
    <xf numFmtId="0" fontId="5" fillId="39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textRotation="90" wrapText="1"/>
    </xf>
    <xf numFmtId="0" fontId="5" fillId="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textRotation="90" wrapText="1"/>
    </xf>
    <xf numFmtId="0" fontId="5" fillId="38" borderId="10" xfId="0" applyFont="1" applyFill="1" applyBorder="1" applyAlignment="1">
      <alignment horizontal="center" vertical="center" textRotation="90"/>
    </xf>
    <xf numFmtId="0" fontId="5" fillId="35" borderId="10" xfId="0" applyFont="1" applyFill="1" applyBorder="1" applyAlignment="1">
      <alignment horizontal="center" vertical="center" textRotation="90"/>
    </xf>
    <xf numFmtId="0" fontId="5" fillId="39" borderId="10" xfId="0" applyFont="1" applyFill="1" applyBorder="1" applyAlignment="1">
      <alignment horizontal="center" vertical="center" textRotation="90"/>
    </xf>
    <xf numFmtId="0" fontId="5" fillId="6" borderId="10" xfId="0" applyFont="1" applyFill="1" applyBorder="1" applyAlignment="1">
      <alignment horizontal="center" vertical="center" textRotation="90"/>
    </xf>
    <xf numFmtId="0" fontId="5" fillId="0" borderId="10" xfId="0" applyFont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shrinkToFi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9" fillId="0" borderId="22" xfId="0" applyFont="1" applyBorder="1" applyAlignment="1">
      <alignment horizontal="left" vertical="center" wrapText="1"/>
    </xf>
    <xf numFmtId="0" fontId="59" fillId="0" borderId="20" xfId="0" applyFont="1" applyBorder="1" applyAlignment="1">
      <alignment horizontal="left" vertical="center" wrapText="1"/>
    </xf>
    <xf numFmtId="0" fontId="59" fillId="0" borderId="19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15" xfId="0" applyFont="1" applyBorder="1" applyAlignment="1">
      <alignment horizontal="left" vertical="center" wrapText="1"/>
    </xf>
    <xf numFmtId="0" fontId="58" fillId="6" borderId="13" xfId="0" applyFont="1" applyFill="1" applyBorder="1" applyAlignment="1">
      <alignment horizontal="center" vertical="center" wrapText="1"/>
    </xf>
    <xf numFmtId="0" fontId="58" fillId="6" borderId="21" xfId="0" applyFont="1" applyFill="1" applyBorder="1" applyAlignment="1">
      <alignment horizontal="center" vertical="center" wrapText="1"/>
    </xf>
    <xf numFmtId="0" fontId="58" fillId="6" borderId="14" xfId="0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wrapText="1"/>
    </xf>
    <xf numFmtId="0" fontId="58" fillId="37" borderId="22" xfId="0" applyFont="1" applyFill="1" applyBorder="1" applyAlignment="1">
      <alignment horizontal="center" vertical="center" wrapText="1"/>
    </xf>
    <xf numFmtId="0" fontId="58" fillId="37" borderId="20" xfId="0" applyFont="1" applyFill="1" applyBorder="1" applyAlignment="1">
      <alignment horizontal="center" vertical="center" wrapText="1"/>
    </xf>
    <xf numFmtId="0" fontId="58" fillId="37" borderId="19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Relationship Id="rId6" Type="http://schemas.openxmlformats.org/officeDocument/2006/relationships/image" Target="../media/image10.png" /><Relationship Id="rId7" Type="http://schemas.openxmlformats.org/officeDocument/2006/relationships/image" Target="../media/image11.png" /><Relationship Id="rId8" Type="http://schemas.openxmlformats.org/officeDocument/2006/relationships/image" Target="../media/image12.png" /><Relationship Id="rId9" Type="http://schemas.openxmlformats.org/officeDocument/2006/relationships/image" Target="../media/image13.png" /><Relationship Id="rId10" Type="http://schemas.openxmlformats.org/officeDocument/2006/relationships/image" Target="../media/image14.png" /><Relationship Id="rId11" Type="http://schemas.openxmlformats.org/officeDocument/2006/relationships/image" Target="../media/image15.png" /><Relationship Id="rId12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</xdr:colOff>
      <xdr:row>46</xdr:row>
      <xdr:rowOff>57150</xdr:rowOff>
    </xdr:from>
    <xdr:ext cx="2762250" cy="10287000"/>
    <xdr:sp>
      <xdr:nvSpPr>
        <xdr:cNvPr id="1" name="Dikdörtgen 1"/>
        <xdr:cNvSpPr>
          <a:spLocks/>
        </xdr:cNvSpPr>
      </xdr:nvSpPr>
      <xdr:spPr>
        <a:xfrm rot="17694997">
          <a:off x="2019300" y="15173325"/>
          <a:ext cx="2762250" cy="1028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3800" b="0" i="0" u="none" baseline="0">
              <a:latin typeface="Calibri"/>
              <a:ea typeface="Calibri"/>
              <a:cs typeface="Calibri"/>
            </a:rPr>
            <a:t>Ö   R   N   E   K</a:t>
          </a:r>
        </a:p>
      </xdr:txBody>
    </xdr:sp>
    <xdr:clientData/>
  </xdr:oneCellAnchor>
  <xdr:oneCellAnchor>
    <xdr:from>
      <xdr:col>3</xdr:col>
      <xdr:colOff>323850</xdr:colOff>
      <xdr:row>18</xdr:row>
      <xdr:rowOff>19050</xdr:rowOff>
    </xdr:from>
    <xdr:ext cx="2428875" cy="8124825"/>
    <xdr:sp>
      <xdr:nvSpPr>
        <xdr:cNvPr id="2" name="Dikdörtgen 3"/>
        <xdr:cNvSpPr>
          <a:spLocks/>
        </xdr:cNvSpPr>
      </xdr:nvSpPr>
      <xdr:spPr>
        <a:xfrm rot="18570567">
          <a:off x="2305050" y="7181850"/>
          <a:ext cx="2428875" cy="812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5000" b="0" i="0" u="none" baseline="0">
              <a:latin typeface="Calibri"/>
              <a:ea typeface="Calibri"/>
              <a:cs typeface="Calibri"/>
            </a:rPr>
            <a:t>Ö R N E K</a:t>
          </a:r>
        </a:p>
      </xdr:txBody>
    </xdr:sp>
    <xdr:clientData/>
  </xdr:oneCellAnchor>
  <xdr:oneCellAnchor>
    <xdr:from>
      <xdr:col>3</xdr:col>
      <xdr:colOff>247650</xdr:colOff>
      <xdr:row>0</xdr:row>
      <xdr:rowOff>0</xdr:rowOff>
    </xdr:from>
    <xdr:ext cx="2343150" cy="8410575"/>
    <xdr:sp>
      <xdr:nvSpPr>
        <xdr:cNvPr id="3" name="Dikdörtgen 6"/>
        <xdr:cNvSpPr>
          <a:spLocks/>
        </xdr:cNvSpPr>
      </xdr:nvSpPr>
      <xdr:spPr>
        <a:xfrm rot="18389501">
          <a:off x="2228850" y="0"/>
          <a:ext cx="2343150" cy="841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3800" b="0" i="0" u="none" baseline="0">
              <a:latin typeface="Calibri"/>
              <a:ea typeface="Calibri"/>
              <a:cs typeface="Calibri"/>
            </a:rPr>
            <a:t>Ö  R  N  E  K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85725</xdr:colOff>
      <xdr:row>50</xdr:row>
      <xdr:rowOff>95250</xdr:rowOff>
    </xdr:from>
    <xdr:ext cx="24307800" cy="2771775"/>
    <xdr:sp>
      <xdr:nvSpPr>
        <xdr:cNvPr id="1" name="Dikdörtgen 1"/>
        <xdr:cNvSpPr>
          <a:spLocks/>
        </xdr:cNvSpPr>
      </xdr:nvSpPr>
      <xdr:spPr>
        <a:xfrm rot="19604802">
          <a:off x="6515100" y="13744575"/>
          <a:ext cx="24307800" cy="277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700" b="0" i="0" u="none" baseline="0">
              <a:latin typeface="Calibri"/>
              <a:ea typeface="Calibri"/>
              <a:cs typeface="Calibri"/>
            </a:rPr>
            <a:t>Ö    R    N    E    K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19</xdr:row>
      <xdr:rowOff>47625</xdr:rowOff>
    </xdr:from>
    <xdr:to>
      <xdr:col>0</xdr:col>
      <xdr:colOff>2276475</xdr:colOff>
      <xdr:row>21</xdr:row>
      <xdr:rowOff>66675</xdr:rowOff>
    </xdr:to>
    <xdr:pic>
      <xdr:nvPicPr>
        <xdr:cNvPr id="1" name="Resim 1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7175" y="7791450"/>
          <a:ext cx="2019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2371725</xdr:colOff>
      <xdr:row>19</xdr:row>
      <xdr:rowOff>47625</xdr:rowOff>
    </xdr:from>
    <xdr:to>
      <xdr:col>1</xdr:col>
      <xdr:colOff>0</xdr:colOff>
      <xdr:row>21</xdr:row>
      <xdr:rowOff>28575</xdr:rowOff>
    </xdr:to>
    <xdr:pic>
      <xdr:nvPicPr>
        <xdr:cNvPr id="2" name="Resim 1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71725" y="7791450"/>
          <a:ext cx="1876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27</xdr:row>
      <xdr:rowOff>104775</xdr:rowOff>
    </xdr:from>
    <xdr:to>
      <xdr:col>2</xdr:col>
      <xdr:colOff>114300</xdr:colOff>
      <xdr:row>30</xdr:row>
      <xdr:rowOff>38100</xdr:rowOff>
    </xdr:to>
    <xdr:pic>
      <xdr:nvPicPr>
        <xdr:cNvPr id="3" name="Resim 15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0144125"/>
          <a:ext cx="5086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31</xdr:row>
      <xdr:rowOff>85725</xdr:rowOff>
    </xdr:from>
    <xdr:to>
      <xdr:col>2</xdr:col>
      <xdr:colOff>200025</xdr:colOff>
      <xdr:row>34</xdr:row>
      <xdr:rowOff>19050</xdr:rowOff>
    </xdr:to>
    <xdr:pic>
      <xdr:nvPicPr>
        <xdr:cNvPr id="4" name="Resim 18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10887075"/>
          <a:ext cx="5191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38</xdr:row>
      <xdr:rowOff>9525</xdr:rowOff>
    </xdr:from>
    <xdr:to>
      <xdr:col>2</xdr:col>
      <xdr:colOff>314325</xdr:colOff>
      <xdr:row>40</xdr:row>
      <xdr:rowOff>47625</xdr:rowOff>
    </xdr:to>
    <xdr:pic>
      <xdr:nvPicPr>
        <xdr:cNvPr id="5" name="Resim 19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8600" y="12430125"/>
          <a:ext cx="5267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41</xdr:row>
      <xdr:rowOff>57150</xdr:rowOff>
    </xdr:from>
    <xdr:to>
      <xdr:col>2</xdr:col>
      <xdr:colOff>295275</xdr:colOff>
      <xdr:row>43</xdr:row>
      <xdr:rowOff>95250</xdr:rowOff>
    </xdr:to>
    <xdr:pic>
      <xdr:nvPicPr>
        <xdr:cNvPr id="6" name="Resim 20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8600" y="13049250"/>
          <a:ext cx="52482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47</xdr:row>
      <xdr:rowOff>28575</xdr:rowOff>
    </xdr:from>
    <xdr:to>
      <xdr:col>1</xdr:col>
      <xdr:colOff>66675</xdr:colOff>
      <xdr:row>49</xdr:row>
      <xdr:rowOff>180975</xdr:rowOff>
    </xdr:to>
    <xdr:pic>
      <xdr:nvPicPr>
        <xdr:cNvPr id="7" name="Resim 21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6225" y="14925675"/>
          <a:ext cx="4038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51</xdr:row>
      <xdr:rowOff>47625</xdr:rowOff>
    </xdr:from>
    <xdr:to>
      <xdr:col>1</xdr:col>
      <xdr:colOff>47625</xdr:colOff>
      <xdr:row>54</xdr:row>
      <xdr:rowOff>9525</xdr:rowOff>
    </xdr:to>
    <xdr:pic>
      <xdr:nvPicPr>
        <xdr:cNvPr id="8" name="Resim 22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6225" y="15706725"/>
          <a:ext cx="4019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55</xdr:row>
      <xdr:rowOff>76200</xdr:rowOff>
    </xdr:from>
    <xdr:to>
      <xdr:col>0</xdr:col>
      <xdr:colOff>2143125</xdr:colOff>
      <xdr:row>57</xdr:row>
      <xdr:rowOff>114300</xdr:rowOff>
    </xdr:to>
    <xdr:pic>
      <xdr:nvPicPr>
        <xdr:cNvPr id="9" name="Resim 23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0" y="16497300"/>
          <a:ext cx="1857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58</xdr:row>
      <xdr:rowOff>133350</xdr:rowOff>
    </xdr:from>
    <xdr:to>
      <xdr:col>0</xdr:col>
      <xdr:colOff>1933575</xdr:colOff>
      <xdr:row>60</xdr:row>
      <xdr:rowOff>171450</xdr:rowOff>
    </xdr:to>
    <xdr:pic>
      <xdr:nvPicPr>
        <xdr:cNvPr id="10" name="Resim 24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5275" y="17125950"/>
          <a:ext cx="1638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22</xdr:row>
      <xdr:rowOff>85725</xdr:rowOff>
    </xdr:from>
    <xdr:to>
      <xdr:col>0</xdr:col>
      <xdr:colOff>2276475</xdr:colOff>
      <xdr:row>24</xdr:row>
      <xdr:rowOff>104775</xdr:rowOff>
    </xdr:to>
    <xdr:pic>
      <xdr:nvPicPr>
        <xdr:cNvPr id="11" name="Resim 15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7175" y="8477250"/>
          <a:ext cx="2019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2352675</xdr:colOff>
      <xdr:row>22</xdr:row>
      <xdr:rowOff>85725</xdr:rowOff>
    </xdr:from>
    <xdr:to>
      <xdr:col>1</xdr:col>
      <xdr:colOff>57150</xdr:colOff>
      <xdr:row>24</xdr:row>
      <xdr:rowOff>66675</xdr:rowOff>
    </xdr:to>
    <xdr:pic>
      <xdr:nvPicPr>
        <xdr:cNvPr id="12" name="Resim 16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52675" y="8477250"/>
          <a:ext cx="1952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1790700</xdr:colOff>
      <xdr:row>18</xdr:row>
      <xdr:rowOff>238125</xdr:rowOff>
    </xdr:from>
    <xdr:ext cx="2286000" cy="10382250"/>
    <xdr:sp>
      <xdr:nvSpPr>
        <xdr:cNvPr id="13" name="Dikdörtgen 13"/>
        <xdr:cNvSpPr>
          <a:spLocks/>
        </xdr:cNvSpPr>
      </xdr:nvSpPr>
      <xdr:spPr>
        <a:xfrm rot="17322745">
          <a:off x="1790700" y="6991350"/>
          <a:ext cx="2286000" cy="1038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3800" b="0" i="0" u="none" baseline="0">
              <a:latin typeface="Calibri"/>
              <a:ea typeface="Calibri"/>
              <a:cs typeface="Calibri"/>
            </a:rPr>
            <a:t>Ö   R   N   E   K</a:t>
          </a:r>
        </a:p>
      </xdr:txBody>
    </xdr:sp>
    <xdr:clientData/>
  </xdr:oneCellAnchor>
  <xdr:oneCellAnchor>
    <xdr:from>
      <xdr:col>0</xdr:col>
      <xdr:colOff>2200275</xdr:colOff>
      <xdr:row>0</xdr:row>
      <xdr:rowOff>180975</xdr:rowOff>
    </xdr:from>
    <xdr:ext cx="2438400" cy="6619875"/>
    <xdr:sp>
      <xdr:nvSpPr>
        <xdr:cNvPr id="14" name="Dikdörtgen 14"/>
        <xdr:cNvSpPr>
          <a:spLocks/>
        </xdr:cNvSpPr>
      </xdr:nvSpPr>
      <xdr:spPr>
        <a:xfrm rot="17892872">
          <a:off x="2200275" y="180975"/>
          <a:ext cx="24384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0" b="0" i="0" u="none" baseline="0">
              <a:latin typeface="Calibri"/>
              <a:ea typeface="Calibri"/>
              <a:cs typeface="Calibri"/>
            </a:rPr>
            <a:t>Ö R N E K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view="pageBreakPreview" zoomScale="85" zoomScaleNormal="85" zoomScaleSheetLayoutView="85" zoomScalePageLayoutView="85" workbookViewId="0" topLeftCell="A1">
      <selection activeCell="H73" sqref="H73:Q73"/>
    </sheetView>
  </sheetViews>
  <sheetFormatPr defaultColWidth="9.140625" defaultRowHeight="15"/>
  <cols>
    <col min="1" max="1" width="10.57421875" style="106" customWidth="1"/>
    <col min="2" max="3" width="9.57421875" style="106" customWidth="1"/>
    <col min="4" max="4" width="10.57421875" style="106" customWidth="1"/>
    <col min="5" max="7" width="3.8515625" style="106" customWidth="1"/>
    <col min="8" max="8" width="0.9921875" style="131" customWidth="1"/>
    <col min="9" max="9" width="0.9921875" style="106" customWidth="1"/>
    <col min="10" max="11" width="4.28125" style="106" customWidth="1"/>
    <col min="12" max="13" width="4.421875" style="106" customWidth="1"/>
    <col min="14" max="20" width="4.00390625" style="106" customWidth="1"/>
    <col min="21" max="23" width="4.421875" style="106" customWidth="1"/>
    <col min="24" max="16384" width="9.140625" style="106" customWidth="1"/>
  </cols>
  <sheetData>
    <row r="1" spans="1:20" ht="59.25" customHeight="1">
      <c r="A1" s="212" t="s">
        <v>202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4"/>
    </row>
    <row r="2" spans="1:18" ht="17.25" customHeight="1">
      <c r="A2" s="107"/>
      <c r="B2" s="107"/>
      <c r="C2" s="107"/>
      <c r="D2" s="107"/>
      <c r="E2" s="107"/>
      <c r="F2" s="107"/>
      <c r="G2" s="107"/>
      <c r="H2" s="12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20" ht="33" customHeight="1">
      <c r="A3" s="169" t="s">
        <v>164</v>
      </c>
      <c r="B3" s="141"/>
      <c r="C3" s="141"/>
      <c r="D3" s="141"/>
      <c r="E3" s="141"/>
      <c r="F3" s="141"/>
      <c r="G3" s="141"/>
      <c r="H3" s="128"/>
      <c r="J3" s="217" t="s">
        <v>163</v>
      </c>
      <c r="K3" s="217"/>
      <c r="L3" s="217"/>
      <c r="M3" s="217"/>
      <c r="N3" s="217"/>
      <c r="O3" s="217"/>
      <c r="P3" s="217"/>
      <c r="Q3" s="217"/>
      <c r="R3" s="217"/>
      <c r="S3" s="217"/>
      <c r="T3" s="217"/>
    </row>
    <row r="4" spans="1:20" ht="34.5" customHeight="1">
      <c r="A4" s="198" t="s">
        <v>58</v>
      </c>
      <c r="B4" s="198"/>
      <c r="C4" s="198" t="s">
        <v>59</v>
      </c>
      <c r="D4" s="198"/>
      <c r="E4" s="198" t="s">
        <v>33</v>
      </c>
      <c r="F4" s="198"/>
      <c r="G4" s="198"/>
      <c r="H4" s="129"/>
      <c r="J4" s="200" t="s">
        <v>124</v>
      </c>
      <c r="K4" s="201"/>
      <c r="L4" s="201"/>
      <c r="M4" s="208"/>
      <c r="N4" s="188" t="s">
        <v>125</v>
      </c>
      <c r="O4" s="188"/>
      <c r="P4" s="188"/>
      <c r="Q4" s="188"/>
      <c r="R4" s="188"/>
      <c r="S4" s="188"/>
      <c r="T4" s="188"/>
    </row>
    <row r="5" spans="1:20" ht="18.75" customHeight="1">
      <c r="A5" s="198" t="s">
        <v>60</v>
      </c>
      <c r="B5" s="198"/>
      <c r="C5" s="199" t="s">
        <v>61</v>
      </c>
      <c r="D5" s="199"/>
      <c r="E5" s="216">
        <v>1</v>
      </c>
      <c r="F5" s="216"/>
      <c r="G5" s="216"/>
      <c r="H5" s="129"/>
      <c r="J5" s="120" t="s">
        <v>119</v>
      </c>
      <c r="K5" s="120"/>
      <c r="L5" s="120"/>
      <c r="M5" s="120"/>
      <c r="N5" s="156">
        <v>1</v>
      </c>
      <c r="O5" s="156"/>
      <c r="P5" s="156"/>
      <c r="Q5" s="156"/>
      <c r="R5" s="156"/>
      <c r="S5" s="156"/>
      <c r="T5" s="156"/>
    </row>
    <row r="6" spans="1:20" ht="18.75" customHeight="1">
      <c r="A6" s="198"/>
      <c r="B6" s="198"/>
      <c r="C6" s="181" t="s">
        <v>62</v>
      </c>
      <c r="D6" s="181"/>
      <c r="E6" s="216">
        <v>2</v>
      </c>
      <c r="F6" s="216"/>
      <c r="G6" s="216"/>
      <c r="H6" s="129"/>
      <c r="J6" s="120" t="s">
        <v>120</v>
      </c>
      <c r="K6" s="120"/>
      <c r="L6" s="120"/>
      <c r="M6" s="120"/>
      <c r="N6" s="156">
        <v>2</v>
      </c>
      <c r="O6" s="156"/>
      <c r="P6" s="156"/>
      <c r="Q6" s="156"/>
      <c r="R6" s="156"/>
      <c r="S6" s="156"/>
      <c r="T6" s="156"/>
    </row>
    <row r="7" spans="1:20" ht="18.75" customHeight="1">
      <c r="A7" s="198"/>
      <c r="B7" s="198"/>
      <c r="C7" s="181" t="s">
        <v>63</v>
      </c>
      <c r="D7" s="181"/>
      <c r="E7" s="216">
        <v>3</v>
      </c>
      <c r="F7" s="216"/>
      <c r="G7" s="216"/>
      <c r="H7" s="129"/>
      <c r="J7" s="120" t="s">
        <v>121</v>
      </c>
      <c r="K7" s="120"/>
      <c r="L7" s="120"/>
      <c r="M7" s="120"/>
      <c r="N7" s="156">
        <v>3</v>
      </c>
      <c r="O7" s="156"/>
      <c r="P7" s="156"/>
      <c r="Q7" s="156"/>
      <c r="R7" s="156"/>
      <c r="S7" s="156"/>
      <c r="T7" s="156"/>
    </row>
    <row r="8" spans="1:20" ht="18.75" customHeight="1">
      <c r="A8" s="198" t="s">
        <v>64</v>
      </c>
      <c r="B8" s="198"/>
      <c r="C8" s="199" t="s">
        <v>65</v>
      </c>
      <c r="D8" s="199"/>
      <c r="E8" s="216">
        <v>1</v>
      </c>
      <c r="F8" s="216"/>
      <c r="G8" s="216"/>
      <c r="H8" s="129"/>
      <c r="J8" s="120" t="s">
        <v>122</v>
      </c>
      <c r="K8" s="120"/>
      <c r="L8" s="120"/>
      <c r="M8" s="120"/>
      <c r="N8" s="156">
        <v>4</v>
      </c>
      <c r="O8" s="156"/>
      <c r="P8" s="156"/>
      <c r="Q8" s="156"/>
      <c r="R8" s="156"/>
      <c r="S8" s="156"/>
      <c r="T8" s="156"/>
    </row>
    <row r="9" spans="1:20" ht="18.75" customHeight="1">
      <c r="A9" s="198"/>
      <c r="B9" s="198"/>
      <c r="C9" s="181" t="s">
        <v>66</v>
      </c>
      <c r="D9" s="181"/>
      <c r="E9" s="216">
        <v>2</v>
      </c>
      <c r="F9" s="216"/>
      <c r="G9" s="216"/>
      <c r="H9" s="129"/>
      <c r="J9" s="120" t="s">
        <v>123</v>
      </c>
      <c r="K9" s="120"/>
      <c r="L9" s="120"/>
      <c r="M9" s="120"/>
      <c r="N9" s="156">
        <v>5</v>
      </c>
      <c r="O9" s="156"/>
      <c r="P9" s="156"/>
      <c r="Q9" s="156"/>
      <c r="R9" s="156"/>
      <c r="S9" s="156"/>
      <c r="T9" s="156"/>
    </row>
    <row r="10" spans="1:20" ht="18.75" customHeight="1">
      <c r="A10" s="198"/>
      <c r="B10" s="198"/>
      <c r="C10" s="181" t="s">
        <v>67</v>
      </c>
      <c r="D10" s="181"/>
      <c r="E10" s="216">
        <v>3</v>
      </c>
      <c r="F10" s="216"/>
      <c r="G10" s="216"/>
      <c r="H10" s="129"/>
      <c r="J10" s="190" t="s">
        <v>126</v>
      </c>
      <c r="K10" s="218"/>
      <c r="L10" s="221" t="s">
        <v>127</v>
      </c>
      <c r="M10" s="221"/>
      <c r="N10" s="221"/>
      <c r="O10" s="221"/>
      <c r="P10" s="221"/>
      <c r="Q10" s="221"/>
      <c r="R10" s="221"/>
      <c r="S10" s="221"/>
      <c r="T10" s="221"/>
    </row>
    <row r="11" spans="1:20" ht="18.75" customHeight="1">
      <c r="A11" s="198"/>
      <c r="B11" s="198"/>
      <c r="C11" s="181" t="s">
        <v>68</v>
      </c>
      <c r="D11" s="181"/>
      <c r="E11" s="216">
        <v>4</v>
      </c>
      <c r="F11" s="216"/>
      <c r="G11" s="216"/>
      <c r="H11" s="129"/>
      <c r="J11" s="192"/>
      <c r="K11" s="219"/>
      <c r="L11" s="221"/>
      <c r="M11" s="221"/>
      <c r="N11" s="221"/>
      <c r="O11" s="221"/>
      <c r="P11" s="221"/>
      <c r="Q11" s="221"/>
      <c r="R11" s="221"/>
      <c r="S11" s="221"/>
      <c r="T11" s="221"/>
    </row>
    <row r="12" spans="1:20" ht="15" customHeight="1">
      <c r="A12" s="110"/>
      <c r="B12" s="110"/>
      <c r="C12" s="111"/>
      <c r="D12" s="111"/>
      <c r="E12" s="111"/>
      <c r="F12" s="111"/>
      <c r="G12" s="111"/>
      <c r="H12" s="111"/>
      <c r="J12" s="194"/>
      <c r="K12" s="220"/>
      <c r="L12" s="221"/>
      <c r="M12" s="221"/>
      <c r="N12" s="221"/>
      <c r="O12" s="221"/>
      <c r="P12" s="221"/>
      <c r="Q12" s="221"/>
      <c r="R12" s="221"/>
      <c r="S12" s="221"/>
      <c r="T12" s="221"/>
    </row>
    <row r="13" spans="1:20" ht="15" customHeight="1">
      <c r="A13" s="110"/>
      <c r="B13" s="110"/>
      <c r="C13" s="111"/>
      <c r="D13" s="111"/>
      <c r="E13" s="111"/>
      <c r="F13" s="111"/>
      <c r="G13" s="111"/>
      <c r="H13" s="111"/>
      <c r="I13" s="125"/>
      <c r="J13" s="124"/>
      <c r="K13" s="124"/>
      <c r="L13" s="139"/>
      <c r="M13" s="139"/>
      <c r="N13" s="139"/>
      <c r="O13" s="139"/>
      <c r="P13" s="139"/>
      <c r="Q13" s="139"/>
      <c r="R13" s="139"/>
      <c r="S13" s="139"/>
      <c r="T13" s="139"/>
    </row>
    <row r="14" spans="1:20" ht="33" customHeight="1">
      <c r="A14" s="169" t="s">
        <v>165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</row>
    <row r="15" spans="1:20" ht="87.75" customHeight="1">
      <c r="A15" s="167" t="s">
        <v>172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8"/>
    </row>
    <row r="16" spans="1:20" ht="63" customHeight="1">
      <c r="A16" s="167" t="s">
        <v>166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8"/>
    </row>
    <row r="17" spans="1:20" ht="47.25" customHeight="1">
      <c r="A17" s="170" t="s">
        <v>167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2"/>
    </row>
    <row r="18" spans="1:20" ht="27.75" customHeight="1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</row>
    <row r="19" spans="1:20" ht="31.5" customHeight="1">
      <c r="A19" s="154" t="s">
        <v>161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</row>
    <row r="20" spans="1:20" ht="33.75" customHeight="1">
      <c r="A20" s="154" t="s">
        <v>162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</row>
    <row r="21" spans="1:18" ht="19.5" customHeight="1">
      <c r="A21" s="110"/>
      <c r="B21" s="110"/>
      <c r="C21" s="111"/>
      <c r="D21" s="111"/>
      <c r="E21" s="111"/>
      <c r="F21" s="111"/>
      <c r="G21" s="111"/>
      <c r="H21" s="111"/>
      <c r="I21" s="112"/>
      <c r="J21" s="112"/>
      <c r="K21" s="112"/>
      <c r="L21" s="112"/>
      <c r="M21" s="112"/>
      <c r="N21" s="112"/>
      <c r="O21" s="112"/>
      <c r="P21" s="112"/>
      <c r="Q21" s="113"/>
      <c r="R21" s="107"/>
    </row>
    <row r="22" spans="1:18" ht="33.75" customHeight="1">
      <c r="A22" s="169" t="s">
        <v>170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05"/>
      <c r="M22" s="105"/>
      <c r="N22" s="105"/>
      <c r="O22" s="105"/>
      <c r="P22" s="105"/>
      <c r="Q22" s="107"/>
      <c r="R22" s="107"/>
    </row>
    <row r="23" spans="1:18" ht="36.75" customHeight="1">
      <c r="A23" s="198" t="s">
        <v>95</v>
      </c>
      <c r="B23" s="198"/>
      <c r="C23" s="198"/>
      <c r="D23" s="198"/>
      <c r="E23" s="198" t="s">
        <v>96</v>
      </c>
      <c r="F23" s="198"/>
      <c r="G23" s="198"/>
      <c r="H23" s="198"/>
      <c r="I23" s="198"/>
      <c r="J23" s="198"/>
      <c r="K23" s="198"/>
      <c r="L23" s="114"/>
      <c r="M23" s="114"/>
      <c r="N23" s="114"/>
      <c r="O23" s="114"/>
      <c r="P23" s="114"/>
      <c r="Q23" s="113"/>
      <c r="R23" s="107"/>
    </row>
    <row r="24" spans="1:18" ht="36.75" customHeight="1">
      <c r="A24" s="198"/>
      <c r="B24" s="198"/>
      <c r="C24" s="198"/>
      <c r="D24" s="198"/>
      <c r="E24" s="198" t="s">
        <v>175</v>
      </c>
      <c r="F24" s="198"/>
      <c r="G24" s="198"/>
      <c r="H24" s="155" t="s">
        <v>176</v>
      </c>
      <c r="I24" s="155"/>
      <c r="J24" s="155"/>
      <c r="K24" s="155"/>
      <c r="L24" s="126"/>
      <c r="M24" s="110"/>
      <c r="N24" s="110"/>
      <c r="O24" s="110"/>
      <c r="P24" s="108"/>
      <c r="Q24" s="113"/>
      <c r="R24" s="107"/>
    </row>
    <row r="25" spans="1:22" ht="18.75" customHeight="1">
      <c r="A25" s="189" t="s">
        <v>43</v>
      </c>
      <c r="B25" s="189"/>
      <c r="C25" s="189"/>
      <c r="D25" s="189"/>
      <c r="E25" s="215">
        <v>9</v>
      </c>
      <c r="F25" s="215"/>
      <c r="G25" s="215"/>
      <c r="H25" s="156">
        <v>8</v>
      </c>
      <c r="I25" s="156"/>
      <c r="J25" s="156"/>
      <c r="K25" s="156"/>
      <c r="L25" s="103"/>
      <c r="M25" s="116"/>
      <c r="N25" s="116"/>
      <c r="O25" s="116"/>
      <c r="P25" s="108"/>
      <c r="Q25" s="117"/>
      <c r="R25" s="117"/>
      <c r="S25" s="117"/>
      <c r="T25" s="117"/>
      <c r="U25" s="117"/>
      <c r="V25" s="117"/>
    </row>
    <row r="26" spans="1:22" ht="18.75" customHeight="1">
      <c r="A26" s="189" t="s">
        <v>1</v>
      </c>
      <c r="B26" s="189"/>
      <c r="C26" s="189"/>
      <c r="D26" s="189"/>
      <c r="E26" s="215">
        <v>3</v>
      </c>
      <c r="F26" s="215"/>
      <c r="G26" s="215"/>
      <c r="H26" s="156">
        <v>3</v>
      </c>
      <c r="I26" s="156"/>
      <c r="J26" s="156"/>
      <c r="K26" s="156"/>
      <c r="L26" s="103"/>
      <c r="M26" s="116"/>
      <c r="N26" s="116"/>
      <c r="O26" s="116"/>
      <c r="P26" s="108"/>
      <c r="Q26" s="117"/>
      <c r="R26" s="117"/>
      <c r="S26" s="117"/>
      <c r="T26" s="117"/>
      <c r="U26" s="117"/>
      <c r="V26" s="117"/>
    </row>
    <row r="27" spans="1:22" ht="18.75" customHeight="1">
      <c r="A27" s="189" t="s">
        <v>2</v>
      </c>
      <c r="B27" s="189"/>
      <c r="C27" s="189"/>
      <c r="D27" s="189"/>
      <c r="E27" s="215">
        <v>2</v>
      </c>
      <c r="F27" s="215"/>
      <c r="G27" s="215"/>
      <c r="H27" s="156">
        <v>2</v>
      </c>
      <c r="I27" s="156"/>
      <c r="J27" s="156"/>
      <c r="K27" s="156"/>
      <c r="L27" s="103"/>
      <c r="M27" s="116"/>
      <c r="N27" s="116"/>
      <c r="O27" s="116"/>
      <c r="P27" s="108"/>
      <c r="Q27" s="117"/>
      <c r="R27" s="117"/>
      <c r="S27" s="117"/>
      <c r="T27" s="117"/>
      <c r="U27" s="117"/>
      <c r="V27" s="117"/>
    </row>
    <row r="28" s="118" customFormat="1" ht="12.75" customHeight="1">
      <c r="H28" s="130"/>
    </row>
    <row r="29" spans="1:20" ht="12" customHeight="1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</row>
    <row r="30" spans="1:20" ht="33.75" customHeight="1">
      <c r="A30" s="141" t="s">
        <v>90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</row>
    <row r="31" spans="1:20" ht="32.25" customHeight="1">
      <c r="A31" s="198" t="s">
        <v>57</v>
      </c>
      <c r="B31" s="198"/>
      <c r="C31" s="104" t="s">
        <v>69</v>
      </c>
      <c r="D31" s="104" t="s">
        <v>72</v>
      </c>
      <c r="E31" s="198" t="s">
        <v>73</v>
      </c>
      <c r="F31" s="198"/>
      <c r="G31" s="198"/>
      <c r="H31" s="198" t="s">
        <v>33</v>
      </c>
      <c r="I31" s="198"/>
      <c r="J31" s="198"/>
      <c r="K31" s="211"/>
      <c r="L31" s="142" t="s">
        <v>74</v>
      </c>
      <c r="M31" s="143"/>
      <c r="N31" s="143"/>
      <c r="O31" s="143"/>
      <c r="P31" s="143"/>
      <c r="Q31" s="143"/>
      <c r="R31" s="143"/>
      <c r="S31" s="143"/>
      <c r="T31" s="144"/>
    </row>
    <row r="32" spans="1:20" ht="18" customHeight="1">
      <c r="A32" s="188" t="s">
        <v>173</v>
      </c>
      <c r="B32" s="188"/>
      <c r="C32" s="155">
        <v>10</v>
      </c>
      <c r="D32" s="120" t="s">
        <v>177</v>
      </c>
      <c r="E32" s="156">
        <v>26</v>
      </c>
      <c r="F32" s="156"/>
      <c r="G32" s="156"/>
      <c r="H32" s="156">
        <v>2</v>
      </c>
      <c r="I32" s="156"/>
      <c r="J32" s="156"/>
      <c r="K32" s="207"/>
      <c r="L32" s="145" t="s">
        <v>70</v>
      </c>
      <c r="M32" s="146"/>
      <c r="N32" s="146"/>
      <c r="O32" s="146"/>
      <c r="P32" s="146"/>
      <c r="Q32" s="146"/>
      <c r="R32" s="146"/>
      <c r="S32" s="146"/>
      <c r="T32" s="147"/>
    </row>
    <row r="33" spans="1:20" ht="18" customHeight="1">
      <c r="A33" s="188"/>
      <c r="B33" s="188"/>
      <c r="C33" s="155"/>
      <c r="D33" s="120" t="s">
        <v>178</v>
      </c>
      <c r="E33" s="156">
        <v>32</v>
      </c>
      <c r="F33" s="156"/>
      <c r="G33" s="156"/>
      <c r="H33" s="156">
        <v>3</v>
      </c>
      <c r="I33" s="156"/>
      <c r="J33" s="156"/>
      <c r="K33" s="207"/>
      <c r="L33" s="145"/>
      <c r="M33" s="146"/>
      <c r="N33" s="146"/>
      <c r="O33" s="146"/>
      <c r="P33" s="146"/>
      <c r="Q33" s="146"/>
      <c r="R33" s="146"/>
      <c r="S33" s="146"/>
      <c r="T33" s="147"/>
    </row>
    <row r="34" spans="1:20" ht="18" customHeight="1">
      <c r="A34" s="188"/>
      <c r="B34" s="188"/>
      <c r="C34" s="155"/>
      <c r="D34" s="120" t="s">
        <v>179</v>
      </c>
      <c r="E34" s="156">
        <v>31</v>
      </c>
      <c r="F34" s="156"/>
      <c r="G34" s="156"/>
      <c r="H34" s="156">
        <v>2</v>
      </c>
      <c r="I34" s="156"/>
      <c r="J34" s="156"/>
      <c r="K34" s="207"/>
      <c r="L34" s="145"/>
      <c r="M34" s="146"/>
      <c r="N34" s="146"/>
      <c r="O34" s="146"/>
      <c r="P34" s="146"/>
      <c r="Q34" s="146"/>
      <c r="R34" s="146"/>
      <c r="S34" s="146"/>
      <c r="T34" s="147"/>
    </row>
    <row r="35" spans="1:20" ht="18" customHeight="1">
      <c r="A35" s="188"/>
      <c r="B35" s="188"/>
      <c r="C35" s="155">
        <v>11</v>
      </c>
      <c r="D35" s="120" t="s">
        <v>180</v>
      </c>
      <c r="E35" s="156">
        <v>23</v>
      </c>
      <c r="F35" s="156"/>
      <c r="G35" s="156"/>
      <c r="H35" s="156">
        <v>2</v>
      </c>
      <c r="I35" s="156"/>
      <c r="J35" s="156"/>
      <c r="K35" s="207"/>
      <c r="L35" s="138" t="s">
        <v>71</v>
      </c>
      <c r="M35" s="137"/>
      <c r="N35" s="137"/>
      <c r="O35" s="137"/>
      <c r="P35" s="137"/>
      <c r="Q35" s="137"/>
      <c r="R35" s="137"/>
      <c r="S35" s="137"/>
      <c r="T35" s="135"/>
    </row>
    <row r="36" spans="1:20" ht="18" customHeight="1">
      <c r="A36" s="188"/>
      <c r="B36" s="188"/>
      <c r="C36" s="155"/>
      <c r="D36" s="120" t="s">
        <v>181</v>
      </c>
      <c r="E36" s="156">
        <v>24</v>
      </c>
      <c r="F36" s="156"/>
      <c r="G36" s="156"/>
      <c r="H36" s="156">
        <v>2</v>
      </c>
      <c r="I36" s="156"/>
      <c r="J36" s="156"/>
      <c r="K36" s="207"/>
      <c r="L36" s="205" t="s">
        <v>38</v>
      </c>
      <c r="M36" s="206"/>
      <c r="N36" s="206"/>
      <c r="O36" s="206"/>
      <c r="P36" s="206"/>
      <c r="Q36" s="206"/>
      <c r="R36" s="206"/>
      <c r="S36" s="206"/>
      <c r="T36" s="135"/>
    </row>
    <row r="37" spans="1:20" ht="18" customHeight="1">
      <c r="A37" s="188"/>
      <c r="B37" s="188"/>
      <c r="C37" s="155"/>
      <c r="D37" s="120" t="s">
        <v>182</v>
      </c>
      <c r="E37" s="156">
        <v>28</v>
      </c>
      <c r="F37" s="156"/>
      <c r="G37" s="156"/>
      <c r="H37" s="156">
        <v>3</v>
      </c>
      <c r="I37" s="156"/>
      <c r="J37" s="156"/>
      <c r="K37" s="207"/>
      <c r="L37" s="205" t="s">
        <v>39</v>
      </c>
      <c r="M37" s="206"/>
      <c r="N37" s="206"/>
      <c r="O37" s="206"/>
      <c r="P37" s="206"/>
      <c r="Q37" s="206"/>
      <c r="R37" s="206"/>
      <c r="S37" s="206"/>
      <c r="T37" s="135"/>
    </row>
    <row r="38" spans="1:20" ht="18" customHeight="1">
      <c r="A38" s="188"/>
      <c r="B38" s="188"/>
      <c r="C38" s="155">
        <v>12</v>
      </c>
      <c r="D38" s="120" t="s">
        <v>183</v>
      </c>
      <c r="E38" s="156">
        <v>25</v>
      </c>
      <c r="F38" s="156"/>
      <c r="G38" s="156"/>
      <c r="H38" s="156">
        <v>3</v>
      </c>
      <c r="I38" s="156"/>
      <c r="J38" s="156"/>
      <c r="K38" s="207"/>
      <c r="L38" s="205" t="s">
        <v>71</v>
      </c>
      <c r="M38" s="206"/>
      <c r="N38" s="206"/>
      <c r="O38" s="206"/>
      <c r="P38" s="206"/>
      <c r="Q38" s="206"/>
      <c r="R38" s="206"/>
      <c r="S38" s="206"/>
      <c r="T38" s="135"/>
    </row>
    <row r="39" spans="1:20" ht="18" customHeight="1">
      <c r="A39" s="188"/>
      <c r="B39" s="188"/>
      <c r="C39" s="155"/>
      <c r="D39" s="120" t="s">
        <v>184</v>
      </c>
      <c r="E39" s="156">
        <v>27</v>
      </c>
      <c r="F39" s="156"/>
      <c r="G39" s="156"/>
      <c r="H39" s="156">
        <v>3</v>
      </c>
      <c r="I39" s="156"/>
      <c r="J39" s="156"/>
      <c r="K39" s="207"/>
      <c r="L39" s="205" t="s">
        <v>38</v>
      </c>
      <c r="M39" s="206"/>
      <c r="N39" s="206"/>
      <c r="O39" s="206"/>
      <c r="P39" s="206"/>
      <c r="Q39" s="206"/>
      <c r="R39" s="206"/>
      <c r="S39" s="206"/>
      <c r="T39" s="135"/>
    </row>
    <row r="40" spans="1:20" ht="18" customHeight="1">
      <c r="A40" s="188"/>
      <c r="B40" s="188"/>
      <c r="C40" s="155"/>
      <c r="D40" s="120" t="s">
        <v>185</v>
      </c>
      <c r="E40" s="156">
        <v>33</v>
      </c>
      <c r="F40" s="156"/>
      <c r="G40" s="156"/>
      <c r="H40" s="156">
        <v>4</v>
      </c>
      <c r="I40" s="156"/>
      <c r="J40" s="156"/>
      <c r="K40" s="207"/>
      <c r="L40" s="205" t="s">
        <v>39</v>
      </c>
      <c r="M40" s="206"/>
      <c r="N40" s="206"/>
      <c r="O40" s="206"/>
      <c r="P40" s="206"/>
      <c r="Q40" s="206"/>
      <c r="R40" s="206"/>
      <c r="S40" s="206"/>
      <c r="T40" s="135"/>
    </row>
    <row r="41" spans="1:20" ht="18" customHeight="1">
      <c r="A41" s="188" t="s">
        <v>174</v>
      </c>
      <c r="B41" s="188"/>
      <c r="C41" s="115">
        <v>10</v>
      </c>
      <c r="D41" s="120" t="s">
        <v>186</v>
      </c>
      <c r="E41" s="156">
        <v>21</v>
      </c>
      <c r="F41" s="156"/>
      <c r="G41" s="156"/>
      <c r="H41" s="156">
        <v>2</v>
      </c>
      <c r="I41" s="156"/>
      <c r="J41" s="156"/>
      <c r="K41" s="207"/>
      <c r="L41" s="145" t="s">
        <v>70</v>
      </c>
      <c r="M41" s="146"/>
      <c r="N41" s="146"/>
      <c r="O41" s="146"/>
      <c r="P41" s="146"/>
      <c r="Q41" s="146"/>
      <c r="R41" s="146"/>
      <c r="S41" s="146"/>
      <c r="T41" s="147"/>
    </row>
    <row r="42" spans="1:20" ht="18" customHeight="1">
      <c r="A42" s="188"/>
      <c r="B42" s="188"/>
      <c r="C42" s="115">
        <v>11</v>
      </c>
      <c r="D42" s="120" t="s">
        <v>187</v>
      </c>
      <c r="E42" s="156">
        <v>16</v>
      </c>
      <c r="F42" s="156"/>
      <c r="G42" s="156"/>
      <c r="H42" s="156">
        <v>1</v>
      </c>
      <c r="I42" s="156"/>
      <c r="J42" s="156"/>
      <c r="K42" s="207"/>
      <c r="L42" s="148" t="s">
        <v>101</v>
      </c>
      <c r="M42" s="149"/>
      <c r="N42" s="149"/>
      <c r="O42" s="149"/>
      <c r="P42" s="149"/>
      <c r="Q42" s="149"/>
      <c r="R42" s="149"/>
      <c r="S42" s="149"/>
      <c r="T42" s="150"/>
    </row>
    <row r="43" spans="1:20" ht="18" customHeight="1">
      <c r="A43" s="188"/>
      <c r="B43" s="188"/>
      <c r="C43" s="115">
        <v>12</v>
      </c>
      <c r="D43" s="120" t="s">
        <v>188</v>
      </c>
      <c r="E43" s="156">
        <v>17</v>
      </c>
      <c r="F43" s="156"/>
      <c r="G43" s="156"/>
      <c r="H43" s="156">
        <v>2</v>
      </c>
      <c r="I43" s="156"/>
      <c r="J43" s="156"/>
      <c r="K43" s="207"/>
      <c r="L43" s="151"/>
      <c r="M43" s="152"/>
      <c r="N43" s="152"/>
      <c r="O43" s="152"/>
      <c r="P43" s="152"/>
      <c r="Q43" s="152"/>
      <c r="R43" s="152"/>
      <c r="S43" s="152"/>
      <c r="T43" s="153"/>
    </row>
    <row r="44" ht="12.75" customHeight="1"/>
    <row r="45" spans="1:20" ht="36.75" customHeight="1">
      <c r="A45" s="209" t="s">
        <v>201</v>
      </c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</row>
    <row r="46" spans="1:20" ht="21.75" customHeight="1">
      <c r="A46" s="140" t="s">
        <v>171</v>
      </c>
      <c r="B46" s="140"/>
      <c r="C46" s="140"/>
      <c r="D46" s="140"/>
      <c r="E46" s="140"/>
      <c r="F46" s="140"/>
      <c r="G46" s="140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</row>
    <row r="47" ht="9.75" customHeight="1">
      <c r="A47" s="121"/>
    </row>
    <row r="48" spans="1:20" ht="33" customHeight="1">
      <c r="A48" s="202" t="s">
        <v>168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4"/>
    </row>
    <row r="49" spans="1:20" s="123" customFormat="1" ht="37.5" customHeight="1">
      <c r="A49" s="122" t="s">
        <v>57</v>
      </c>
      <c r="B49" s="200" t="s">
        <v>93</v>
      </c>
      <c r="C49" s="201"/>
      <c r="D49" s="201"/>
      <c r="E49" s="196" t="s">
        <v>94</v>
      </c>
      <c r="F49" s="197"/>
      <c r="G49" s="197"/>
      <c r="H49" s="200" t="s">
        <v>95</v>
      </c>
      <c r="I49" s="201"/>
      <c r="J49" s="201"/>
      <c r="K49" s="201"/>
      <c r="L49" s="201"/>
      <c r="M49" s="201"/>
      <c r="N49" s="201"/>
      <c r="O49" s="201"/>
      <c r="P49" s="201"/>
      <c r="Q49" s="208"/>
      <c r="R49" s="188" t="s">
        <v>96</v>
      </c>
      <c r="S49" s="188"/>
      <c r="T49" s="188"/>
    </row>
    <row r="50" spans="1:20" ht="16.5" customHeight="1">
      <c r="A50" s="155" t="s">
        <v>175</v>
      </c>
      <c r="B50" s="190" t="s">
        <v>100</v>
      </c>
      <c r="C50" s="191"/>
      <c r="D50" s="191"/>
      <c r="E50" s="182" t="s">
        <v>180</v>
      </c>
      <c r="F50" s="183"/>
      <c r="G50" s="183"/>
      <c r="H50" s="101" t="s">
        <v>80</v>
      </c>
      <c r="I50" s="133"/>
      <c r="J50" s="133"/>
      <c r="K50" s="133"/>
      <c r="L50" s="133"/>
      <c r="M50" s="133"/>
      <c r="N50" s="133"/>
      <c r="O50" s="133"/>
      <c r="P50" s="134"/>
      <c r="Q50" s="135"/>
      <c r="R50" s="156">
        <v>3</v>
      </c>
      <c r="S50" s="156"/>
      <c r="T50" s="156"/>
    </row>
    <row r="51" spans="1:20" ht="16.5" customHeight="1">
      <c r="A51" s="155"/>
      <c r="B51" s="192"/>
      <c r="C51" s="193"/>
      <c r="D51" s="193"/>
      <c r="E51" s="184"/>
      <c r="F51" s="185"/>
      <c r="G51" s="185"/>
      <c r="H51" s="101" t="s">
        <v>81</v>
      </c>
      <c r="I51" s="133"/>
      <c r="J51" s="133"/>
      <c r="K51" s="133"/>
      <c r="L51" s="133"/>
      <c r="M51" s="133"/>
      <c r="N51" s="133"/>
      <c r="O51" s="133"/>
      <c r="P51" s="134"/>
      <c r="Q51" s="135"/>
      <c r="R51" s="156">
        <v>4</v>
      </c>
      <c r="S51" s="156"/>
      <c r="T51" s="156"/>
    </row>
    <row r="52" spans="1:20" ht="16.5" customHeight="1">
      <c r="A52" s="155"/>
      <c r="B52" s="192"/>
      <c r="C52" s="193"/>
      <c r="D52" s="193"/>
      <c r="E52" s="184"/>
      <c r="F52" s="185"/>
      <c r="G52" s="185"/>
      <c r="H52" s="101" t="s">
        <v>82</v>
      </c>
      <c r="I52" s="133"/>
      <c r="J52" s="133"/>
      <c r="K52" s="133"/>
      <c r="L52" s="133"/>
      <c r="M52" s="133"/>
      <c r="N52" s="133"/>
      <c r="O52" s="133"/>
      <c r="P52" s="134"/>
      <c r="Q52" s="135"/>
      <c r="R52" s="156">
        <v>8</v>
      </c>
      <c r="S52" s="156"/>
      <c r="T52" s="156"/>
    </row>
    <row r="53" spans="1:20" ht="16.5" customHeight="1">
      <c r="A53" s="155"/>
      <c r="B53" s="192"/>
      <c r="C53" s="193"/>
      <c r="D53" s="193"/>
      <c r="E53" s="184"/>
      <c r="F53" s="185"/>
      <c r="G53" s="185"/>
      <c r="H53" s="160" t="s">
        <v>83</v>
      </c>
      <c r="I53" s="161"/>
      <c r="J53" s="161"/>
      <c r="K53" s="161"/>
      <c r="L53" s="161"/>
      <c r="M53" s="161"/>
      <c r="N53" s="161"/>
      <c r="O53" s="161"/>
      <c r="P53" s="161"/>
      <c r="Q53" s="162"/>
      <c r="R53" s="156">
        <v>7</v>
      </c>
      <c r="S53" s="156"/>
      <c r="T53" s="156"/>
    </row>
    <row r="54" spans="1:20" ht="16.5" customHeight="1">
      <c r="A54" s="155"/>
      <c r="B54" s="192"/>
      <c r="C54" s="193"/>
      <c r="D54" s="193"/>
      <c r="E54" s="186"/>
      <c r="F54" s="187"/>
      <c r="G54" s="187"/>
      <c r="H54" s="173" t="s">
        <v>89</v>
      </c>
      <c r="I54" s="174"/>
      <c r="J54" s="174"/>
      <c r="K54" s="174"/>
      <c r="L54" s="174"/>
      <c r="M54" s="174"/>
      <c r="N54" s="174"/>
      <c r="O54" s="174"/>
      <c r="P54" s="174"/>
      <c r="Q54" s="175"/>
      <c r="R54" s="176">
        <f>SUM(R50:R53)</f>
        <v>22</v>
      </c>
      <c r="S54" s="176"/>
      <c r="T54" s="176"/>
    </row>
    <row r="55" spans="1:20" ht="16.5" customHeight="1">
      <c r="A55" s="155"/>
      <c r="B55" s="192"/>
      <c r="C55" s="193"/>
      <c r="D55" s="193"/>
      <c r="E55" s="182" t="s">
        <v>183</v>
      </c>
      <c r="F55" s="183"/>
      <c r="G55" s="183"/>
      <c r="H55" s="101" t="s">
        <v>99</v>
      </c>
      <c r="I55" s="133"/>
      <c r="J55" s="133"/>
      <c r="K55" s="133"/>
      <c r="L55" s="133"/>
      <c r="M55" s="133"/>
      <c r="N55" s="133"/>
      <c r="O55" s="133"/>
      <c r="P55" s="134"/>
      <c r="Q55" s="135"/>
      <c r="R55" s="156">
        <v>4</v>
      </c>
      <c r="S55" s="156"/>
      <c r="T55" s="156"/>
    </row>
    <row r="56" spans="1:20" ht="16.5" customHeight="1">
      <c r="A56" s="155"/>
      <c r="B56" s="192"/>
      <c r="C56" s="193"/>
      <c r="D56" s="193"/>
      <c r="E56" s="184"/>
      <c r="F56" s="185"/>
      <c r="G56" s="185"/>
      <c r="H56" s="101" t="s">
        <v>104</v>
      </c>
      <c r="I56" s="133"/>
      <c r="J56" s="133"/>
      <c r="K56" s="133"/>
      <c r="L56" s="133"/>
      <c r="M56" s="133"/>
      <c r="N56" s="133"/>
      <c r="O56" s="133"/>
      <c r="P56" s="134"/>
      <c r="Q56" s="135"/>
      <c r="R56" s="177">
        <v>24</v>
      </c>
      <c r="S56" s="177"/>
      <c r="T56" s="177"/>
    </row>
    <row r="57" spans="1:20" ht="16.5" customHeight="1">
      <c r="A57" s="155"/>
      <c r="B57" s="194"/>
      <c r="C57" s="195"/>
      <c r="D57" s="195"/>
      <c r="E57" s="186"/>
      <c r="F57" s="187"/>
      <c r="G57" s="187"/>
      <c r="H57" s="173" t="s">
        <v>89</v>
      </c>
      <c r="I57" s="174"/>
      <c r="J57" s="174"/>
      <c r="K57" s="174"/>
      <c r="L57" s="174"/>
      <c r="M57" s="174"/>
      <c r="N57" s="174"/>
      <c r="O57" s="174"/>
      <c r="P57" s="174"/>
      <c r="Q57" s="175"/>
      <c r="R57" s="176">
        <v>28</v>
      </c>
      <c r="S57" s="176"/>
      <c r="T57" s="176"/>
    </row>
    <row r="58" spans="1:20" ht="16.5" customHeight="1">
      <c r="A58" s="155"/>
      <c r="B58" s="190" t="s">
        <v>91</v>
      </c>
      <c r="C58" s="191"/>
      <c r="D58" s="191"/>
      <c r="E58" s="182" t="s">
        <v>181</v>
      </c>
      <c r="F58" s="183"/>
      <c r="G58" s="183"/>
      <c r="H58" s="101" t="s">
        <v>80</v>
      </c>
      <c r="I58" s="133"/>
      <c r="J58" s="133"/>
      <c r="K58" s="133"/>
      <c r="L58" s="133"/>
      <c r="M58" s="133"/>
      <c r="N58" s="133"/>
      <c r="O58" s="133"/>
      <c r="P58" s="134"/>
      <c r="Q58" s="135"/>
      <c r="R58" s="156">
        <v>3</v>
      </c>
      <c r="S58" s="156"/>
      <c r="T58" s="156"/>
    </row>
    <row r="59" spans="1:20" ht="16.5" customHeight="1">
      <c r="A59" s="155"/>
      <c r="B59" s="192"/>
      <c r="C59" s="193"/>
      <c r="D59" s="193"/>
      <c r="E59" s="184"/>
      <c r="F59" s="185"/>
      <c r="G59" s="185"/>
      <c r="H59" s="101" t="s">
        <v>81</v>
      </c>
      <c r="I59" s="133"/>
      <c r="J59" s="133"/>
      <c r="K59" s="133"/>
      <c r="L59" s="133"/>
      <c r="M59" s="133"/>
      <c r="N59" s="133"/>
      <c r="O59" s="133"/>
      <c r="P59" s="134"/>
      <c r="Q59" s="135"/>
      <c r="R59" s="156">
        <v>4</v>
      </c>
      <c r="S59" s="156"/>
      <c r="T59" s="156"/>
    </row>
    <row r="60" spans="1:20" ht="16.5" customHeight="1">
      <c r="A60" s="155"/>
      <c r="B60" s="192"/>
      <c r="C60" s="193"/>
      <c r="D60" s="193"/>
      <c r="E60" s="184"/>
      <c r="F60" s="185"/>
      <c r="G60" s="185"/>
      <c r="H60" s="101" t="s">
        <v>88</v>
      </c>
      <c r="I60" s="133"/>
      <c r="J60" s="133"/>
      <c r="K60" s="133"/>
      <c r="L60" s="133"/>
      <c r="M60" s="133"/>
      <c r="N60" s="133"/>
      <c r="O60" s="133"/>
      <c r="P60" s="134"/>
      <c r="Q60" s="135"/>
      <c r="R60" s="156">
        <v>5</v>
      </c>
      <c r="S60" s="156"/>
      <c r="T60" s="156"/>
    </row>
    <row r="61" spans="1:20" ht="16.5" customHeight="1">
      <c r="A61" s="155"/>
      <c r="B61" s="192"/>
      <c r="C61" s="193"/>
      <c r="D61" s="193"/>
      <c r="E61" s="184"/>
      <c r="F61" s="185"/>
      <c r="G61" s="185"/>
      <c r="H61" s="163" t="s">
        <v>106</v>
      </c>
      <c r="I61" s="164"/>
      <c r="J61" s="164"/>
      <c r="K61" s="164"/>
      <c r="L61" s="164"/>
      <c r="M61" s="164"/>
      <c r="N61" s="164"/>
      <c r="O61" s="164"/>
      <c r="P61" s="164"/>
      <c r="Q61" s="165"/>
      <c r="R61" s="156">
        <v>6</v>
      </c>
      <c r="S61" s="156"/>
      <c r="T61" s="156"/>
    </row>
    <row r="62" spans="1:20" ht="16.5" customHeight="1">
      <c r="A62" s="155"/>
      <c r="B62" s="192"/>
      <c r="C62" s="193"/>
      <c r="D62" s="193"/>
      <c r="E62" s="184"/>
      <c r="F62" s="185"/>
      <c r="G62" s="185"/>
      <c r="H62" s="101" t="s">
        <v>92</v>
      </c>
      <c r="I62" s="133"/>
      <c r="J62" s="133"/>
      <c r="K62" s="133"/>
      <c r="L62" s="133"/>
      <c r="M62" s="133"/>
      <c r="N62" s="133"/>
      <c r="O62" s="133"/>
      <c r="P62" s="134"/>
      <c r="Q62" s="135"/>
      <c r="R62" s="156">
        <v>4</v>
      </c>
      <c r="S62" s="156"/>
      <c r="T62" s="156"/>
    </row>
    <row r="63" spans="1:20" ht="16.5" customHeight="1">
      <c r="A63" s="155"/>
      <c r="B63" s="192"/>
      <c r="C63" s="193"/>
      <c r="D63" s="193"/>
      <c r="E63" s="186"/>
      <c r="F63" s="187"/>
      <c r="G63" s="187"/>
      <c r="H63" s="173" t="s">
        <v>89</v>
      </c>
      <c r="I63" s="174"/>
      <c r="J63" s="174"/>
      <c r="K63" s="174"/>
      <c r="L63" s="174"/>
      <c r="M63" s="174"/>
      <c r="N63" s="174"/>
      <c r="O63" s="174"/>
      <c r="P63" s="174"/>
      <c r="Q63" s="175"/>
      <c r="R63" s="176">
        <f>SUM(R58:R62)</f>
        <v>22</v>
      </c>
      <c r="S63" s="176"/>
      <c r="T63" s="176"/>
    </row>
    <row r="64" spans="1:20" ht="16.5" customHeight="1">
      <c r="A64" s="155"/>
      <c r="B64" s="192"/>
      <c r="C64" s="193"/>
      <c r="D64" s="193"/>
      <c r="E64" s="182" t="s">
        <v>184</v>
      </c>
      <c r="F64" s="183"/>
      <c r="G64" s="183"/>
      <c r="H64" s="101" t="s">
        <v>97</v>
      </c>
      <c r="I64" s="133"/>
      <c r="J64" s="133"/>
      <c r="K64" s="133"/>
      <c r="L64" s="133"/>
      <c r="M64" s="133"/>
      <c r="N64" s="133"/>
      <c r="O64" s="133"/>
      <c r="P64" s="134"/>
      <c r="Q64" s="135"/>
      <c r="R64" s="156">
        <v>4</v>
      </c>
      <c r="S64" s="156"/>
      <c r="T64" s="156"/>
    </row>
    <row r="65" spans="1:20" ht="16.5" customHeight="1">
      <c r="A65" s="155"/>
      <c r="B65" s="192"/>
      <c r="C65" s="193"/>
      <c r="D65" s="193"/>
      <c r="E65" s="184"/>
      <c r="F65" s="185"/>
      <c r="G65" s="185"/>
      <c r="H65" s="101" t="s">
        <v>104</v>
      </c>
      <c r="I65" s="133"/>
      <c r="J65" s="133"/>
      <c r="K65" s="133"/>
      <c r="L65" s="133"/>
      <c r="M65" s="133"/>
      <c r="N65" s="133"/>
      <c r="O65" s="133"/>
      <c r="P65" s="134"/>
      <c r="Q65" s="135"/>
      <c r="R65" s="177">
        <v>24</v>
      </c>
      <c r="S65" s="177"/>
      <c r="T65" s="177"/>
    </row>
    <row r="66" spans="1:20" ht="16.5" customHeight="1">
      <c r="A66" s="155"/>
      <c r="B66" s="194"/>
      <c r="C66" s="195"/>
      <c r="D66" s="195"/>
      <c r="E66" s="186"/>
      <c r="F66" s="187"/>
      <c r="G66" s="187"/>
      <c r="H66" s="173" t="s">
        <v>89</v>
      </c>
      <c r="I66" s="174"/>
      <c r="J66" s="174"/>
      <c r="K66" s="174"/>
      <c r="L66" s="174"/>
      <c r="M66" s="174"/>
      <c r="N66" s="174"/>
      <c r="O66" s="174"/>
      <c r="P66" s="174"/>
      <c r="Q66" s="175"/>
      <c r="R66" s="176">
        <f>SUM(R64:R65)</f>
        <v>28</v>
      </c>
      <c r="S66" s="176"/>
      <c r="T66" s="176"/>
    </row>
    <row r="67" spans="1:20" ht="16.5" customHeight="1">
      <c r="A67" s="155"/>
      <c r="B67" s="190" t="s">
        <v>84</v>
      </c>
      <c r="C67" s="191"/>
      <c r="D67" s="191"/>
      <c r="E67" s="182" t="s">
        <v>182</v>
      </c>
      <c r="F67" s="183"/>
      <c r="G67" s="183"/>
      <c r="H67" s="101" t="s">
        <v>80</v>
      </c>
      <c r="I67" s="133"/>
      <c r="J67" s="133"/>
      <c r="K67" s="133"/>
      <c r="L67" s="133"/>
      <c r="M67" s="133"/>
      <c r="N67" s="133"/>
      <c r="O67" s="133"/>
      <c r="P67" s="134"/>
      <c r="Q67" s="135"/>
      <c r="R67" s="156">
        <v>3</v>
      </c>
      <c r="S67" s="156"/>
      <c r="T67" s="156"/>
    </row>
    <row r="68" spans="1:20" ht="16.5" customHeight="1">
      <c r="A68" s="155"/>
      <c r="B68" s="192"/>
      <c r="C68" s="193"/>
      <c r="D68" s="193"/>
      <c r="E68" s="184"/>
      <c r="F68" s="185"/>
      <c r="G68" s="185"/>
      <c r="H68" s="101" t="s">
        <v>81</v>
      </c>
      <c r="I68" s="133"/>
      <c r="J68" s="133"/>
      <c r="K68" s="133"/>
      <c r="L68" s="133"/>
      <c r="M68" s="133"/>
      <c r="N68" s="133"/>
      <c r="O68" s="133"/>
      <c r="P68" s="134"/>
      <c r="Q68" s="135"/>
      <c r="R68" s="156">
        <v>4</v>
      </c>
      <c r="S68" s="156"/>
      <c r="T68" s="156"/>
    </row>
    <row r="69" spans="1:20" ht="16.5" customHeight="1">
      <c r="A69" s="155"/>
      <c r="B69" s="192"/>
      <c r="C69" s="193"/>
      <c r="D69" s="193"/>
      <c r="E69" s="184"/>
      <c r="F69" s="185"/>
      <c r="G69" s="185"/>
      <c r="H69" s="101" t="s">
        <v>85</v>
      </c>
      <c r="I69" s="133"/>
      <c r="J69" s="133"/>
      <c r="K69" s="133"/>
      <c r="L69" s="133"/>
      <c r="M69" s="133"/>
      <c r="N69" s="133"/>
      <c r="O69" s="133"/>
      <c r="P69" s="134"/>
      <c r="Q69" s="135"/>
      <c r="R69" s="156">
        <v>3</v>
      </c>
      <c r="S69" s="156"/>
      <c r="T69" s="156"/>
    </row>
    <row r="70" spans="1:20" ht="16.5" customHeight="1">
      <c r="A70" s="155"/>
      <c r="B70" s="192"/>
      <c r="C70" s="193"/>
      <c r="D70" s="193"/>
      <c r="E70" s="184"/>
      <c r="F70" s="185"/>
      <c r="G70" s="185"/>
      <c r="H70" s="101" t="s">
        <v>86</v>
      </c>
      <c r="I70" s="133"/>
      <c r="J70" s="133"/>
      <c r="K70" s="133"/>
      <c r="L70" s="133"/>
      <c r="M70" s="133"/>
      <c r="N70" s="133"/>
      <c r="O70" s="133"/>
      <c r="P70" s="134"/>
      <c r="Q70" s="135"/>
      <c r="R70" s="156">
        <v>5</v>
      </c>
      <c r="S70" s="156"/>
      <c r="T70" s="156"/>
    </row>
    <row r="71" spans="1:20" ht="16.5" customHeight="1">
      <c r="A71" s="155"/>
      <c r="B71" s="192"/>
      <c r="C71" s="193"/>
      <c r="D71" s="193"/>
      <c r="E71" s="184"/>
      <c r="F71" s="185"/>
      <c r="G71" s="185"/>
      <c r="H71" s="101" t="s">
        <v>105</v>
      </c>
      <c r="I71" s="133"/>
      <c r="J71" s="133"/>
      <c r="K71" s="133"/>
      <c r="L71" s="133"/>
      <c r="M71" s="133"/>
      <c r="N71" s="133"/>
      <c r="O71" s="133"/>
      <c r="P71" s="134"/>
      <c r="Q71" s="135"/>
      <c r="R71" s="156">
        <v>5</v>
      </c>
      <c r="S71" s="156"/>
      <c r="T71" s="156"/>
    </row>
    <row r="72" spans="1:20" ht="16.5" customHeight="1">
      <c r="A72" s="155"/>
      <c r="B72" s="192"/>
      <c r="C72" s="193"/>
      <c r="D72" s="193"/>
      <c r="E72" s="184"/>
      <c r="F72" s="185"/>
      <c r="G72" s="185"/>
      <c r="H72" s="101" t="s">
        <v>87</v>
      </c>
      <c r="I72" s="133"/>
      <c r="J72" s="133"/>
      <c r="K72" s="133"/>
      <c r="L72" s="133"/>
      <c r="M72" s="133"/>
      <c r="N72" s="133"/>
      <c r="O72" s="133"/>
      <c r="P72" s="134"/>
      <c r="Q72" s="135"/>
      <c r="R72" s="156">
        <v>2</v>
      </c>
      <c r="S72" s="156"/>
      <c r="T72" s="156"/>
    </row>
    <row r="73" spans="1:20" ht="16.5" customHeight="1">
      <c r="A73" s="155"/>
      <c r="B73" s="192"/>
      <c r="C73" s="193"/>
      <c r="D73" s="193"/>
      <c r="E73" s="186"/>
      <c r="F73" s="187"/>
      <c r="G73" s="187"/>
      <c r="H73" s="173" t="s">
        <v>89</v>
      </c>
      <c r="I73" s="174"/>
      <c r="J73" s="174"/>
      <c r="K73" s="174"/>
      <c r="L73" s="174"/>
      <c r="M73" s="174"/>
      <c r="N73" s="174"/>
      <c r="O73" s="174"/>
      <c r="P73" s="174"/>
      <c r="Q73" s="175"/>
      <c r="R73" s="176">
        <f>SUM(R67:R72)</f>
        <v>22</v>
      </c>
      <c r="S73" s="176"/>
      <c r="T73" s="176"/>
    </row>
    <row r="74" spans="1:20" ht="16.5" customHeight="1">
      <c r="A74" s="155"/>
      <c r="B74" s="192"/>
      <c r="C74" s="193"/>
      <c r="D74" s="193"/>
      <c r="E74" s="182" t="s">
        <v>185</v>
      </c>
      <c r="F74" s="183"/>
      <c r="G74" s="183"/>
      <c r="H74" s="101" t="s">
        <v>98</v>
      </c>
      <c r="I74" s="133"/>
      <c r="J74" s="133"/>
      <c r="K74" s="133"/>
      <c r="L74" s="133"/>
      <c r="M74" s="133"/>
      <c r="N74" s="133"/>
      <c r="O74" s="133"/>
      <c r="P74" s="134"/>
      <c r="Q74" s="135"/>
      <c r="R74" s="156">
        <v>4</v>
      </c>
      <c r="S74" s="156"/>
      <c r="T74" s="156"/>
    </row>
    <row r="75" spans="1:20" ht="16.5" customHeight="1">
      <c r="A75" s="155"/>
      <c r="B75" s="192"/>
      <c r="C75" s="193"/>
      <c r="D75" s="193"/>
      <c r="E75" s="184"/>
      <c r="F75" s="185"/>
      <c r="G75" s="185"/>
      <c r="H75" s="101" t="s">
        <v>104</v>
      </c>
      <c r="I75" s="133"/>
      <c r="J75" s="133"/>
      <c r="K75" s="133"/>
      <c r="L75" s="133"/>
      <c r="M75" s="133"/>
      <c r="N75" s="133"/>
      <c r="O75" s="133"/>
      <c r="P75" s="134"/>
      <c r="Q75" s="135"/>
      <c r="R75" s="177">
        <v>24</v>
      </c>
      <c r="S75" s="177"/>
      <c r="T75" s="177"/>
    </row>
    <row r="76" spans="1:20" ht="16.5" customHeight="1">
      <c r="A76" s="155"/>
      <c r="B76" s="194"/>
      <c r="C76" s="195"/>
      <c r="D76" s="195"/>
      <c r="E76" s="186"/>
      <c r="F76" s="187"/>
      <c r="G76" s="187"/>
      <c r="H76" s="173" t="s">
        <v>89</v>
      </c>
      <c r="I76" s="174"/>
      <c r="J76" s="174"/>
      <c r="K76" s="174"/>
      <c r="L76" s="174"/>
      <c r="M76" s="174"/>
      <c r="N76" s="174"/>
      <c r="O76" s="174"/>
      <c r="P76" s="174"/>
      <c r="Q76" s="175"/>
      <c r="R76" s="176">
        <v>28</v>
      </c>
      <c r="S76" s="176"/>
      <c r="T76" s="176"/>
    </row>
    <row r="77" spans="1:20" ht="16.5" customHeight="1">
      <c r="A77" s="178" t="s">
        <v>176</v>
      </c>
      <c r="B77" s="190" t="s">
        <v>103</v>
      </c>
      <c r="C77" s="191"/>
      <c r="D77" s="191"/>
      <c r="E77" s="182" t="s">
        <v>187</v>
      </c>
      <c r="F77" s="183"/>
      <c r="G77" s="183"/>
      <c r="H77" s="101" t="s">
        <v>80</v>
      </c>
      <c r="I77" s="133"/>
      <c r="J77" s="133"/>
      <c r="K77" s="133"/>
      <c r="L77" s="133"/>
      <c r="M77" s="133"/>
      <c r="N77" s="133"/>
      <c r="O77" s="133"/>
      <c r="P77" s="134"/>
      <c r="Q77" s="135"/>
      <c r="R77" s="156">
        <v>3</v>
      </c>
      <c r="S77" s="156"/>
      <c r="T77" s="156"/>
    </row>
    <row r="78" spans="1:20" ht="16.5" customHeight="1">
      <c r="A78" s="179"/>
      <c r="B78" s="192"/>
      <c r="C78" s="193"/>
      <c r="D78" s="193"/>
      <c r="E78" s="184"/>
      <c r="F78" s="185"/>
      <c r="G78" s="185"/>
      <c r="H78" s="101" t="s">
        <v>81</v>
      </c>
      <c r="I78" s="133"/>
      <c r="J78" s="133"/>
      <c r="K78" s="133"/>
      <c r="L78" s="133"/>
      <c r="M78" s="133"/>
      <c r="N78" s="133"/>
      <c r="O78" s="133"/>
      <c r="P78" s="134"/>
      <c r="Q78" s="135"/>
      <c r="R78" s="156">
        <v>4</v>
      </c>
      <c r="S78" s="156"/>
      <c r="T78" s="156"/>
    </row>
    <row r="79" spans="1:20" ht="16.5" customHeight="1">
      <c r="A79" s="179"/>
      <c r="B79" s="192"/>
      <c r="C79" s="193"/>
      <c r="D79" s="193"/>
      <c r="E79" s="184"/>
      <c r="F79" s="185"/>
      <c r="G79" s="185"/>
      <c r="H79" s="101" t="s">
        <v>102</v>
      </c>
      <c r="I79" s="133"/>
      <c r="J79" s="133"/>
      <c r="K79" s="133"/>
      <c r="L79" s="133"/>
      <c r="M79" s="133"/>
      <c r="N79" s="133"/>
      <c r="O79" s="133"/>
      <c r="P79" s="134"/>
      <c r="Q79" s="135"/>
      <c r="R79" s="156">
        <v>8</v>
      </c>
      <c r="S79" s="156"/>
      <c r="T79" s="156"/>
    </row>
    <row r="80" spans="1:20" ht="16.5" customHeight="1">
      <c r="A80" s="179"/>
      <c r="B80" s="192"/>
      <c r="C80" s="193"/>
      <c r="D80" s="193"/>
      <c r="E80" s="186"/>
      <c r="F80" s="187"/>
      <c r="G80" s="187"/>
      <c r="H80" s="173" t="s">
        <v>89</v>
      </c>
      <c r="I80" s="174"/>
      <c r="J80" s="174"/>
      <c r="K80" s="174"/>
      <c r="L80" s="174"/>
      <c r="M80" s="174"/>
      <c r="N80" s="174"/>
      <c r="O80" s="174"/>
      <c r="P80" s="174"/>
      <c r="Q80" s="175"/>
      <c r="R80" s="176">
        <f>SUM(R77:R79)</f>
        <v>15</v>
      </c>
      <c r="S80" s="176"/>
      <c r="T80" s="176"/>
    </row>
    <row r="81" spans="1:20" ht="16.5" customHeight="1">
      <c r="A81" s="179"/>
      <c r="B81" s="192"/>
      <c r="C81" s="193"/>
      <c r="D81" s="193"/>
      <c r="E81" s="182" t="s">
        <v>188</v>
      </c>
      <c r="F81" s="183"/>
      <c r="G81" s="183"/>
      <c r="H81" s="101" t="s">
        <v>109</v>
      </c>
      <c r="I81" s="133"/>
      <c r="J81" s="133"/>
      <c r="K81" s="133"/>
      <c r="L81" s="133"/>
      <c r="M81" s="133"/>
      <c r="N81" s="133"/>
      <c r="O81" s="133"/>
      <c r="P81" s="134"/>
      <c r="Q81" s="135"/>
      <c r="R81" s="156">
        <v>5</v>
      </c>
      <c r="S81" s="156"/>
      <c r="T81" s="156"/>
    </row>
    <row r="82" spans="1:20" ht="16.5" customHeight="1">
      <c r="A82" s="179"/>
      <c r="B82" s="192"/>
      <c r="C82" s="193"/>
      <c r="D82" s="193"/>
      <c r="E82" s="184"/>
      <c r="F82" s="185"/>
      <c r="G82" s="185"/>
      <c r="H82" s="101" t="s">
        <v>110</v>
      </c>
      <c r="I82" s="133"/>
      <c r="J82" s="133"/>
      <c r="K82" s="133"/>
      <c r="L82" s="133"/>
      <c r="M82" s="133"/>
      <c r="N82" s="133"/>
      <c r="O82" s="133"/>
      <c r="P82" s="134"/>
      <c r="Q82" s="135"/>
      <c r="R82" s="156">
        <v>4</v>
      </c>
      <c r="S82" s="156"/>
      <c r="T82" s="156"/>
    </row>
    <row r="83" spans="1:20" ht="16.5" customHeight="1">
      <c r="A83" s="179"/>
      <c r="B83" s="192"/>
      <c r="C83" s="193"/>
      <c r="D83" s="193"/>
      <c r="E83" s="184"/>
      <c r="F83" s="185"/>
      <c r="G83" s="185"/>
      <c r="H83" s="101" t="s">
        <v>111</v>
      </c>
      <c r="I83" s="133"/>
      <c r="J83" s="133"/>
      <c r="K83" s="133"/>
      <c r="L83" s="133"/>
      <c r="M83" s="133"/>
      <c r="N83" s="133"/>
      <c r="O83" s="133"/>
      <c r="P83" s="134"/>
      <c r="Q83" s="135"/>
      <c r="R83" s="156">
        <v>6</v>
      </c>
      <c r="S83" s="156"/>
      <c r="T83" s="156"/>
    </row>
    <row r="84" spans="1:20" ht="16.5" customHeight="1">
      <c r="A84" s="179"/>
      <c r="B84" s="192"/>
      <c r="C84" s="193"/>
      <c r="D84" s="193"/>
      <c r="E84" s="184"/>
      <c r="F84" s="185"/>
      <c r="G84" s="185"/>
      <c r="H84" s="101" t="s">
        <v>112</v>
      </c>
      <c r="I84" s="133"/>
      <c r="J84" s="133"/>
      <c r="K84" s="133"/>
      <c r="L84" s="133"/>
      <c r="M84" s="133"/>
      <c r="N84" s="133"/>
      <c r="O84" s="133"/>
      <c r="P84" s="134"/>
      <c r="Q84" s="135"/>
      <c r="R84" s="177">
        <v>4</v>
      </c>
      <c r="S84" s="177"/>
      <c r="T84" s="177"/>
    </row>
    <row r="85" spans="1:20" ht="16.5" customHeight="1">
      <c r="A85" s="180"/>
      <c r="B85" s="194"/>
      <c r="C85" s="195"/>
      <c r="D85" s="195"/>
      <c r="E85" s="186"/>
      <c r="F85" s="187"/>
      <c r="G85" s="187"/>
      <c r="H85" s="173" t="s">
        <v>89</v>
      </c>
      <c r="I85" s="174"/>
      <c r="J85" s="174"/>
      <c r="K85" s="174"/>
      <c r="L85" s="174"/>
      <c r="M85" s="174"/>
      <c r="N85" s="174"/>
      <c r="O85" s="174"/>
      <c r="P85" s="174"/>
      <c r="Q85" s="175"/>
      <c r="R85" s="176">
        <f>SUM(R81:R84)</f>
        <v>19</v>
      </c>
      <c r="S85" s="176"/>
      <c r="T85" s="176"/>
    </row>
    <row r="86" spans="1:20" ht="28.5" customHeight="1">
      <c r="A86" s="157" t="s">
        <v>201</v>
      </c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9"/>
    </row>
    <row r="87" spans="1:20" ht="16.5" customHeight="1">
      <c r="A87" s="125"/>
      <c r="B87" s="125"/>
      <c r="C87" s="125"/>
      <c r="D87" s="125"/>
      <c r="E87" s="125"/>
      <c r="F87" s="125"/>
      <c r="G87" s="125"/>
      <c r="H87" s="132"/>
      <c r="I87" s="125"/>
      <c r="J87" s="125"/>
      <c r="K87" s="125"/>
      <c r="L87" s="125"/>
      <c r="M87" s="125"/>
      <c r="N87" s="125"/>
      <c r="O87" s="125"/>
      <c r="P87" s="125"/>
      <c r="Q87" s="136"/>
      <c r="R87" s="108"/>
      <c r="S87" s="125"/>
      <c r="T87" s="125"/>
    </row>
    <row r="88" spans="1:20" ht="72" customHeight="1">
      <c r="A88" s="166" t="s">
        <v>169</v>
      </c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</row>
    <row r="89" ht="13.5" customHeight="1"/>
  </sheetData>
  <sheetProtection/>
  <mergeCells count="161">
    <mergeCell ref="N9:T9"/>
    <mergeCell ref="J4:M4"/>
    <mergeCell ref="E24:G24"/>
    <mergeCell ref="E25:G25"/>
    <mergeCell ref="E26:G26"/>
    <mergeCell ref="J10:K12"/>
    <mergeCell ref="L10:T12"/>
    <mergeCell ref="E11:G11"/>
    <mergeCell ref="E5:G5"/>
    <mergeCell ref="E6:G6"/>
    <mergeCell ref="E4:G4"/>
    <mergeCell ref="A3:G3"/>
    <mergeCell ref="C8:D8"/>
    <mergeCell ref="J3:T3"/>
    <mergeCell ref="N4:T4"/>
    <mergeCell ref="N5:T5"/>
    <mergeCell ref="N6:T6"/>
    <mergeCell ref="N7:T7"/>
    <mergeCell ref="N8:T8"/>
    <mergeCell ref="C7:D7"/>
    <mergeCell ref="A1:T1"/>
    <mergeCell ref="E23:K23"/>
    <mergeCell ref="A22:K22"/>
    <mergeCell ref="E27:G27"/>
    <mergeCell ref="E31:G31"/>
    <mergeCell ref="E32:G32"/>
    <mergeCell ref="E7:G7"/>
    <mergeCell ref="E8:G8"/>
    <mergeCell ref="E9:G9"/>
    <mergeCell ref="E10:G10"/>
    <mergeCell ref="A23:D24"/>
    <mergeCell ref="A25:D25"/>
    <mergeCell ref="A26:D26"/>
    <mergeCell ref="E35:G35"/>
    <mergeCell ref="H31:K31"/>
    <mergeCell ref="E36:G36"/>
    <mergeCell ref="E33:G33"/>
    <mergeCell ref="E34:G34"/>
    <mergeCell ref="H32:K32"/>
    <mergeCell ref="H33:K33"/>
    <mergeCell ref="H34:K34"/>
    <mergeCell ref="H35:K35"/>
    <mergeCell ref="H36:K36"/>
    <mergeCell ref="E40:G40"/>
    <mergeCell ref="E37:G37"/>
    <mergeCell ref="E38:G38"/>
    <mergeCell ref="E39:G39"/>
    <mergeCell ref="B67:D76"/>
    <mergeCell ref="B77:D85"/>
    <mergeCell ref="H37:K37"/>
    <mergeCell ref="H38:K38"/>
    <mergeCell ref="H39:K39"/>
    <mergeCell ref="H40:K40"/>
    <mergeCell ref="H41:K41"/>
    <mergeCell ref="E42:G42"/>
    <mergeCell ref="E41:G41"/>
    <mergeCell ref="A45:T45"/>
    <mergeCell ref="E58:G63"/>
    <mergeCell ref="E64:G66"/>
    <mergeCell ref="H42:K42"/>
    <mergeCell ref="H43:K43"/>
    <mergeCell ref="L36:S36"/>
    <mergeCell ref="L37:S37"/>
    <mergeCell ref="H49:Q49"/>
    <mergeCell ref="H57:Q57"/>
    <mergeCell ref="H54:Q54"/>
    <mergeCell ref="L40:S40"/>
    <mergeCell ref="A31:B31"/>
    <mergeCell ref="C32:C34"/>
    <mergeCell ref="C35:C37"/>
    <mergeCell ref="A32:B40"/>
    <mergeCell ref="B49:D49"/>
    <mergeCell ref="E43:G43"/>
    <mergeCell ref="C38:C40"/>
    <mergeCell ref="A48:T48"/>
    <mergeCell ref="L38:S38"/>
    <mergeCell ref="L39:S39"/>
    <mergeCell ref="E55:G57"/>
    <mergeCell ref="H27:K27"/>
    <mergeCell ref="A4:B4"/>
    <mergeCell ref="A5:B7"/>
    <mergeCell ref="A8:B11"/>
    <mergeCell ref="C9:D9"/>
    <mergeCell ref="C10:D10"/>
    <mergeCell ref="C4:D4"/>
    <mergeCell ref="C5:D5"/>
    <mergeCell ref="C6:D6"/>
    <mergeCell ref="E77:G80"/>
    <mergeCell ref="A50:A76"/>
    <mergeCell ref="A41:B43"/>
    <mergeCell ref="A27:D27"/>
    <mergeCell ref="B50:D57"/>
    <mergeCell ref="B58:D66"/>
    <mergeCell ref="E49:G49"/>
    <mergeCell ref="E50:G54"/>
    <mergeCell ref="E67:G73"/>
    <mergeCell ref="E74:G76"/>
    <mergeCell ref="A77:A85"/>
    <mergeCell ref="C11:D11"/>
    <mergeCell ref="E81:G85"/>
    <mergeCell ref="R49:T49"/>
    <mergeCell ref="R50:T50"/>
    <mergeCell ref="R51:T51"/>
    <mergeCell ref="R52:T52"/>
    <mergeCell ref="R53:T53"/>
    <mergeCell ref="R54:T54"/>
    <mergeCell ref="R55:T55"/>
    <mergeCell ref="R56:T56"/>
    <mergeCell ref="R57:T57"/>
    <mergeCell ref="R58:T58"/>
    <mergeCell ref="R59:T59"/>
    <mergeCell ref="R60:T60"/>
    <mergeCell ref="R61:T61"/>
    <mergeCell ref="R62:T62"/>
    <mergeCell ref="R63:T63"/>
    <mergeCell ref="R64:T64"/>
    <mergeCell ref="R65:T65"/>
    <mergeCell ref="R66:T66"/>
    <mergeCell ref="R67:T67"/>
    <mergeCell ref="R68:T68"/>
    <mergeCell ref="R69:T69"/>
    <mergeCell ref="R70:T70"/>
    <mergeCell ref="R71:T71"/>
    <mergeCell ref="R72:T72"/>
    <mergeCell ref="R73:T73"/>
    <mergeCell ref="R74:T74"/>
    <mergeCell ref="R75:T75"/>
    <mergeCell ref="R76:T76"/>
    <mergeCell ref="R77:T77"/>
    <mergeCell ref="R78:T78"/>
    <mergeCell ref="R79:T79"/>
    <mergeCell ref="H73:Q73"/>
    <mergeCell ref="H76:Q76"/>
    <mergeCell ref="H80:Q80"/>
    <mergeCell ref="H85:Q85"/>
    <mergeCell ref="R80:T80"/>
    <mergeCell ref="R81:T81"/>
    <mergeCell ref="R82:T82"/>
    <mergeCell ref="R83:T83"/>
    <mergeCell ref="R84:T84"/>
    <mergeCell ref="R85:T85"/>
    <mergeCell ref="A86:T86"/>
    <mergeCell ref="H53:Q53"/>
    <mergeCell ref="H61:Q61"/>
    <mergeCell ref="A88:T88"/>
    <mergeCell ref="A15:T15"/>
    <mergeCell ref="A14:T14"/>
    <mergeCell ref="A16:T16"/>
    <mergeCell ref="A17:T17"/>
    <mergeCell ref="H63:Q63"/>
    <mergeCell ref="H66:Q66"/>
    <mergeCell ref="A30:T30"/>
    <mergeCell ref="L31:T31"/>
    <mergeCell ref="L32:T34"/>
    <mergeCell ref="L41:T41"/>
    <mergeCell ref="L42:T43"/>
    <mergeCell ref="A19:T19"/>
    <mergeCell ref="A20:T20"/>
    <mergeCell ref="H24:K24"/>
    <mergeCell ref="H25:K25"/>
    <mergeCell ref="H26:K26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3" orientation="portrait" paperSize="9" scale="90" r:id="rId2"/>
  <headerFooter>
    <oddHeader>&amp;R&amp;"Arial,Kalın"&amp;14EK-4</oddHeader>
  </headerFooter>
  <rowBreaks count="2" manualBreakCount="2">
    <brk id="20" max="19" man="1"/>
    <brk id="47" max="1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2"/>
  <sheetViews>
    <sheetView tabSelected="1" view="pageBreakPreview" zoomScale="40" zoomScaleNormal="55" zoomScaleSheetLayoutView="40" zoomScalePageLayoutView="40" workbookViewId="0" topLeftCell="A1">
      <pane xSplit="16" ySplit="13" topLeftCell="Q14" activePane="bottomRight" state="frozen"/>
      <selection pane="topLeft" activeCell="A1" sqref="A1"/>
      <selection pane="topRight" activeCell="Q1" sqref="Q1"/>
      <selection pane="bottomLeft" activeCell="A14" sqref="A14"/>
      <selection pane="bottomRight" activeCell="BI62" sqref="BI62"/>
    </sheetView>
  </sheetViews>
  <sheetFormatPr defaultColWidth="9.140625" defaultRowHeight="15"/>
  <cols>
    <col min="1" max="1" width="7.421875" style="14" customWidth="1"/>
    <col min="2" max="10" width="5.28125" style="13" customWidth="1"/>
    <col min="11" max="11" width="5.28125" style="15" customWidth="1"/>
    <col min="12" max="12" width="10.140625" style="89" customWidth="1"/>
    <col min="13" max="14" width="10.140625" style="48" customWidth="1"/>
    <col min="15" max="16" width="5.7109375" style="11" customWidth="1"/>
    <col min="17" max="17" width="1.1484375" style="17" customWidth="1"/>
    <col min="18" max="20" width="5.00390625" style="12" customWidth="1"/>
    <col min="21" max="23" width="7.8515625" style="12" customWidth="1"/>
    <col min="24" max="24" width="2.00390625" style="41" customWidth="1"/>
    <col min="25" max="26" width="5.57421875" style="12" customWidth="1"/>
    <col min="27" max="29" width="7.8515625" style="12" customWidth="1"/>
    <col min="30" max="30" width="1.8515625" style="41" customWidth="1"/>
    <col min="31" max="32" width="5.57421875" style="12" customWidth="1"/>
    <col min="33" max="35" width="7.8515625" style="12" customWidth="1"/>
    <col min="36" max="36" width="1.8515625" style="41" customWidth="1"/>
    <col min="37" max="38" width="5.57421875" style="12" customWidth="1"/>
    <col min="39" max="41" width="7.8515625" style="12" customWidth="1"/>
    <col min="42" max="42" width="1.8515625" style="41" customWidth="1"/>
    <col min="43" max="43" width="6.28125" style="12" customWidth="1"/>
    <col min="44" max="46" width="7.8515625" style="12" customWidth="1"/>
    <col min="47" max="47" width="1.8515625" style="41" customWidth="1"/>
    <col min="48" max="49" width="5.57421875" style="12" customWidth="1"/>
    <col min="50" max="52" width="7.8515625" style="12" customWidth="1"/>
    <col min="53" max="53" width="2.140625" style="11" customWidth="1"/>
    <col min="54" max="54" width="9.140625" style="12" customWidth="1"/>
    <col min="55" max="55" width="0.9921875" style="11" customWidth="1"/>
    <col min="56" max="56" width="9.28125" style="12" customWidth="1"/>
    <col min="57" max="57" width="0.9921875" style="11" customWidth="1"/>
    <col min="58" max="58" width="9.140625" style="12" customWidth="1"/>
    <col min="59" max="59" width="0.9921875" style="11" customWidth="1"/>
    <col min="60" max="60" width="9.140625" style="48" customWidth="1"/>
    <col min="61" max="61" width="5.28125" style="11" customWidth="1"/>
    <col min="62" max="16384" width="9.140625" style="11" customWidth="1"/>
  </cols>
  <sheetData>
    <row r="1" spans="1:60" s="1" customFormat="1" ht="44.25" customHeight="1">
      <c r="A1" s="222" t="s">
        <v>203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</row>
    <row r="2" spans="2:60" s="2" customFormat="1" ht="15" customHeight="1">
      <c r="B2" s="3"/>
      <c r="C2" s="4"/>
      <c r="D2" s="5"/>
      <c r="E2" s="6"/>
      <c r="F2" s="6"/>
      <c r="G2" s="7"/>
      <c r="H2" s="7"/>
      <c r="I2" s="7"/>
      <c r="J2" s="7"/>
      <c r="K2" s="7"/>
      <c r="L2" s="8"/>
      <c r="M2" s="78"/>
      <c r="N2" s="78"/>
      <c r="R2" s="9"/>
      <c r="S2" s="9"/>
      <c r="T2" s="9"/>
      <c r="U2" s="9"/>
      <c r="V2" s="9"/>
      <c r="W2" s="9"/>
      <c r="X2" s="26"/>
      <c r="Y2" s="9"/>
      <c r="Z2" s="9"/>
      <c r="AA2" s="9"/>
      <c r="AB2" s="9"/>
      <c r="AC2" s="9"/>
      <c r="AD2" s="26"/>
      <c r="AE2" s="9"/>
      <c r="AF2" s="9"/>
      <c r="AG2" s="9"/>
      <c r="AH2" s="9"/>
      <c r="AI2" s="9"/>
      <c r="AJ2" s="26"/>
      <c r="AK2" s="9"/>
      <c r="AL2" s="9"/>
      <c r="AM2" s="9"/>
      <c r="AN2" s="9"/>
      <c r="AO2" s="9"/>
      <c r="AP2" s="26"/>
      <c r="AQ2" s="9"/>
      <c r="AR2" s="9"/>
      <c r="AS2" s="9"/>
      <c r="AT2" s="9"/>
      <c r="AU2" s="26"/>
      <c r="AV2" s="9"/>
      <c r="AW2" s="9"/>
      <c r="AX2" s="9"/>
      <c r="AY2" s="9"/>
      <c r="AZ2" s="9"/>
      <c r="BB2" s="9"/>
      <c r="BD2" s="9"/>
      <c r="BF2" s="9"/>
      <c r="BH2" s="26"/>
    </row>
    <row r="3" spans="1:60" s="1" customFormat="1" ht="62.25" customHeight="1">
      <c r="A3" s="223" t="s">
        <v>34</v>
      </c>
      <c r="B3" s="224" t="s">
        <v>0</v>
      </c>
      <c r="C3" s="224"/>
      <c r="D3" s="224"/>
      <c r="E3" s="224"/>
      <c r="F3" s="224"/>
      <c r="G3" s="224"/>
      <c r="H3" s="224"/>
      <c r="I3" s="224"/>
      <c r="J3" s="224"/>
      <c r="K3" s="224"/>
      <c r="L3" s="225" t="s">
        <v>142</v>
      </c>
      <c r="M3" s="225"/>
      <c r="N3" s="225"/>
      <c r="O3" s="225" t="s">
        <v>96</v>
      </c>
      <c r="P3" s="225"/>
      <c r="Q3" s="8"/>
      <c r="R3" s="226" t="s">
        <v>78</v>
      </c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5"/>
      <c r="BB3" s="232" t="s">
        <v>156</v>
      </c>
      <c r="BC3" s="13"/>
      <c r="BD3" s="235" t="s">
        <v>157</v>
      </c>
      <c r="BE3" s="13"/>
      <c r="BF3" s="238" t="s">
        <v>158</v>
      </c>
      <c r="BH3" s="227" t="s">
        <v>132</v>
      </c>
    </row>
    <row r="4" spans="1:60" s="1" customFormat="1" ht="16.5" customHeight="1">
      <c r="A4" s="223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41" t="s">
        <v>41</v>
      </c>
      <c r="M4" s="242" t="s">
        <v>40</v>
      </c>
      <c r="N4" s="243" t="s">
        <v>54</v>
      </c>
      <c r="O4" s="244" t="s">
        <v>173</v>
      </c>
      <c r="P4" s="244" t="s">
        <v>174</v>
      </c>
      <c r="Q4" s="24"/>
      <c r="R4" s="247" t="s">
        <v>175</v>
      </c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9"/>
      <c r="AP4" s="27"/>
      <c r="AQ4" s="254" t="s">
        <v>176</v>
      </c>
      <c r="AR4" s="254"/>
      <c r="AS4" s="254"/>
      <c r="AT4" s="254"/>
      <c r="AU4" s="254"/>
      <c r="AV4" s="254"/>
      <c r="AW4" s="254"/>
      <c r="AX4" s="254"/>
      <c r="AY4" s="254"/>
      <c r="AZ4" s="254"/>
      <c r="BB4" s="233"/>
      <c r="BC4" s="13"/>
      <c r="BD4" s="236"/>
      <c r="BE4" s="13"/>
      <c r="BF4" s="239"/>
      <c r="BH4" s="228"/>
    </row>
    <row r="5" spans="1:60" s="1" customFormat="1" ht="16.5" customHeight="1">
      <c r="A5" s="223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41"/>
      <c r="M5" s="242"/>
      <c r="N5" s="243"/>
      <c r="O5" s="245"/>
      <c r="P5" s="245"/>
      <c r="Q5" s="24"/>
      <c r="R5" s="250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2"/>
      <c r="AP5" s="27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B5" s="233"/>
      <c r="BC5" s="13"/>
      <c r="BD5" s="236"/>
      <c r="BE5" s="13"/>
      <c r="BF5" s="239"/>
      <c r="BH5" s="228"/>
    </row>
    <row r="6" spans="1:60" s="1" customFormat="1" ht="58.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41"/>
      <c r="M6" s="242"/>
      <c r="N6" s="243"/>
      <c r="O6" s="245"/>
      <c r="P6" s="245"/>
      <c r="Q6" s="24"/>
      <c r="R6" s="256" t="s">
        <v>70</v>
      </c>
      <c r="S6" s="256"/>
      <c r="T6" s="256"/>
      <c r="U6" s="256" t="s">
        <v>113</v>
      </c>
      <c r="V6" s="256"/>
      <c r="W6" s="256"/>
      <c r="X6" s="26"/>
      <c r="Y6" s="257" t="s">
        <v>71</v>
      </c>
      <c r="Z6" s="257"/>
      <c r="AA6" s="258" t="s">
        <v>114</v>
      </c>
      <c r="AB6" s="258"/>
      <c r="AC6" s="258"/>
      <c r="AD6" s="26"/>
      <c r="AE6" s="259" t="s">
        <v>38</v>
      </c>
      <c r="AF6" s="259"/>
      <c r="AG6" s="260" t="s">
        <v>115</v>
      </c>
      <c r="AH6" s="260"/>
      <c r="AI6" s="260"/>
      <c r="AJ6" s="26"/>
      <c r="AK6" s="261" t="s">
        <v>39</v>
      </c>
      <c r="AL6" s="261"/>
      <c r="AM6" s="264" t="s">
        <v>116</v>
      </c>
      <c r="AN6" s="264"/>
      <c r="AO6" s="264"/>
      <c r="AP6" s="26"/>
      <c r="AQ6" s="230" t="s">
        <v>70</v>
      </c>
      <c r="AR6" s="268" t="s">
        <v>113</v>
      </c>
      <c r="AS6" s="268"/>
      <c r="AT6" s="268"/>
      <c r="AU6" s="26"/>
      <c r="AV6" s="269" t="s">
        <v>101</v>
      </c>
      <c r="AW6" s="269"/>
      <c r="AX6" s="270" t="s">
        <v>117</v>
      </c>
      <c r="AY6" s="270"/>
      <c r="AZ6" s="270"/>
      <c r="BB6" s="233"/>
      <c r="BC6" s="13"/>
      <c r="BD6" s="236"/>
      <c r="BE6" s="13"/>
      <c r="BF6" s="239"/>
      <c r="BH6" s="228"/>
    </row>
    <row r="7" spans="1:60" s="1" customFormat="1" ht="115.5" customHeight="1">
      <c r="A7" s="223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41"/>
      <c r="M7" s="242"/>
      <c r="N7" s="243"/>
      <c r="O7" s="245"/>
      <c r="P7" s="245"/>
      <c r="Q7" s="24"/>
      <c r="R7" s="256"/>
      <c r="S7" s="256"/>
      <c r="T7" s="256"/>
      <c r="U7" s="253" t="s">
        <v>128</v>
      </c>
      <c r="V7" s="271" t="s">
        <v>129</v>
      </c>
      <c r="W7" s="242" t="s">
        <v>130</v>
      </c>
      <c r="X7" s="26"/>
      <c r="Y7" s="257"/>
      <c r="Z7" s="257"/>
      <c r="AA7" s="253" t="s">
        <v>131</v>
      </c>
      <c r="AB7" s="271" t="s">
        <v>129</v>
      </c>
      <c r="AC7" s="242" t="s">
        <v>130</v>
      </c>
      <c r="AD7" s="26"/>
      <c r="AE7" s="259"/>
      <c r="AF7" s="259"/>
      <c r="AG7" s="253" t="s">
        <v>131</v>
      </c>
      <c r="AH7" s="271" t="s">
        <v>129</v>
      </c>
      <c r="AI7" s="242" t="s">
        <v>130</v>
      </c>
      <c r="AJ7" s="26"/>
      <c r="AK7" s="261"/>
      <c r="AL7" s="261"/>
      <c r="AM7" s="253" t="s">
        <v>131</v>
      </c>
      <c r="AN7" s="271" t="s">
        <v>129</v>
      </c>
      <c r="AO7" s="242" t="s">
        <v>130</v>
      </c>
      <c r="AP7" s="26"/>
      <c r="AQ7" s="231"/>
      <c r="AR7" s="265" t="s">
        <v>128</v>
      </c>
      <c r="AS7" s="235" t="s">
        <v>129</v>
      </c>
      <c r="AT7" s="238" t="s">
        <v>130</v>
      </c>
      <c r="AU7" s="26"/>
      <c r="AV7" s="269"/>
      <c r="AW7" s="269"/>
      <c r="AX7" s="253" t="s">
        <v>118</v>
      </c>
      <c r="AY7" s="271" t="s">
        <v>129</v>
      </c>
      <c r="AZ7" s="242" t="s">
        <v>130</v>
      </c>
      <c r="BB7" s="233"/>
      <c r="BC7" s="13"/>
      <c r="BD7" s="236"/>
      <c r="BE7" s="13"/>
      <c r="BF7" s="239"/>
      <c r="BH7" s="228"/>
    </row>
    <row r="8" spans="1:60" s="1" customFormat="1" ht="14.25" customHeight="1">
      <c r="A8" s="223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41"/>
      <c r="M8" s="242"/>
      <c r="N8" s="243"/>
      <c r="O8" s="245"/>
      <c r="P8" s="245"/>
      <c r="Q8" s="24"/>
      <c r="R8" s="272" t="s">
        <v>192</v>
      </c>
      <c r="S8" s="272" t="s">
        <v>193</v>
      </c>
      <c r="T8" s="272" t="s">
        <v>194</v>
      </c>
      <c r="U8" s="253"/>
      <c r="V8" s="271"/>
      <c r="W8" s="242"/>
      <c r="X8" s="28"/>
      <c r="Y8" s="273" t="s">
        <v>195</v>
      </c>
      <c r="Z8" s="273" t="s">
        <v>196</v>
      </c>
      <c r="AA8" s="253"/>
      <c r="AB8" s="271"/>
      <c r="AC8" s="242"/>
      <c r="AD8" s="28"/>
      <c r="AE8" s="262" t="s">
        <v>197</v>
      </c>
      <c r="AF8" s="262" t="s">
        <v>198</v>
      </c>
      <c r="AG8" s="253"/>
      <c r="AH8" s="271"/>
      <c r="AI8" s="242"/>
      <c r="AJ8" s="28"/>
      <c r="AK8" s="263" t="s">
        <v>199</v>
      </c>
      <c r="AL8" s="263" t="s">
        <v>200</v>
      </c>
      <c r="AM8" s="253"/>
      <c r="AN8" s="271"/>
      <c r="AO8" s="242"/>
      <c r="AP8" s="28"/>
      <c r="AQ8" s="274" t="s">
        <v>189</v>
      </c>
      <c r="AR8" s="266"/>
      <c r="AS8" s="236"/>
      <c r="AT8" s="239"/>
      <c r="AU8" s="28"/>
      <c r="AV8" s="275" t="s">
        <v>190</v>
      </c>
      <c r="AW8" s="275" t="s">
        <v>191</v>
      </c>
      <c r="AX8" s="253"/>
      <c r="AY8" s="271"/>
      <c r="AZ8" s="242"/>
      <c r="BB8" s="233"/>
      <c r="BC8" s="13"/>
      <c r="BD8" s="236"/>
      <c r="BE8" s="13"/>
      <c r="BF8" s="239"/>
      <c r="BH8" s="228"/>
    </row>
    <row r="9" spans="1:60" s="1" customFormat="1" ht="14.25" customHeight="1">
      <c r="A9" s="223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41"/>
      <c r="M9" s="242"/>
      <c r="N9" s="243"/>
      <c r="O9" s="245"/>
      <c r="P9" s="245"/>
      <c r="Q9" s="24"/>
      <c r="R9" s="272"/>
      <c r="S9" s="272"/>
      <c r="T9" s="272"/>
      <c r="U9" s="253"/>
      <c r="V9" s="271"/>
      <c r="W9" s="242"/>
      <c r="X9" s="28"/>
      <c r="Y9" s="273"/>
      <c r="Z9" s="273"/>
      <c r="AA9" s="253"/>
      <c r="AB9" s="271"/>
      <c r="AC9" s="242"/>
      <c r="AD9" s="28"/>
      <c r="AE9" s="262"/>
      <c r="AF9" s="262"/>
      <c r="AG9" s="253"/>
      <c r="AH9" s="271"/>
      <c r="AI9" s="242"/>
      <c r="AJ9" s="28"/>
      <c r="AK9" s="263"/>
      <c r="AL9" s="263"/>
      <c r="AM9" s="253"/>
      <c r="AN9" s="271"/>
      <c r="AO9" s="242"/>
      <c r="AP9" s="28"/>
      <c r="AQ9" s="274"/>
      <c r="AR9" s="266"/>
      <c r="AS9" s="236"/>
      <c r="AT9" s="239"/>
      <c r="AU9" s="28"/>
      <c r="AV9" s="275"/>
      <c r="AW9" s="275"/>
      <c r="AX9" s="253"/>
      <c r="AY9" s="271"/>
      <c r="AZ9" s="242"/>
      <c r="BB9" s="233"/>
      <c r="BC9" s="13"/>
      <c r="BD9" s="236"/>
      <c r="BE9" s="13"/>
      <c r="BF9" s="239"/>
      <c r="BH9" s="228"/>
    </row>
    <row r="10" spans="1:60" s="1" customFormat="1" ht="14.25" customHeight="1">
      <c r="A10" s="223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41"/>
      <c r="M10" s="242"/>
      <c r="N10" s="243"/>
      <c r="O10" s="245"/>
      <c r="P10" s="245"/>
      <c r="Q10" s="24"/>
      <c r="R10" s="272"/>
      <c r="S10" s="272"/>
      <c r="T10" s="272"/>
      <c r="U10" s="253"/>
      <c r="V10" s="271"/>
      <c r="W10" s="242"/>
      <c r="X10" s="28"/>
      <c r="Y10" s="273"/>
      <c r="Z10" s="273"/>
      <c r="AA10" s="253"/>
      <c r="AB10" s="271"/>
      <c r="AC10" s="242"/>
      <c r="AD10" s="28"/>
      <c r="AE10" s="262"/>
      <c r="AF10" s="262"/>
      <c r="AG10" s="253"/>
      <c r="AH10" s="271"/>
      <c r="AI10" s="242"/>
      <c r="AJ10" s="28"/>
      <c r="AK10" s="263"/>
      <c r="AL10" s="263"/>
      <c r="AM10" s="253"/>
      <c r="AN10" s="271"/>
      <c r="AO10" s="242"/>
      <c r="AP10" s="28"/>
      <c r="AQ10" s="274"/>
      <c r="AR10" s="266"/>
      <c r="AS10" s="236"/>
      <c r="AT10" s="239"/>
      <c r="AU10" s="28"/>
      <c r="AV10" s="275"/>
      <c r="AW10" s="275"/>
      <c r="AX10" s="253"/>
      <c r="AY10" s="271"/>
      <c r="AZ10" s="242"/>
      <c r="BB10" s="233"/>
      <c r="BC10" s="13"/>
      <c r="BD10" s="236"/>
      <c r="BE10" s="13"/>
      <c r="BF10" s="239"/>
      <c r="BH10" s="228"/>
    </row>
    <row r="11" spans="1:60" s="1" customFormat="1" ht="18.75" customHeight="1">
      <c r="A11" s="223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41"/>
      <c r="M11" s="242"/>
      <c r="N11" s="243"/>
      <c r="O11" s="245"/>
      <c r="P11" s="245"/>
      <c r="Q11" s="24"/>
      <c r="R11" s="272"/>
      <c r="S11" s="272"/>
      <c r="T11" s="272"/>
      <c r="U11" s="253"/>
      <c r="V11" s="271"/>
      <c r="W11" s="242"/>
      <c r="X11" s="28"/>
      <c r="Y11" s="273"/>
      <c r="Z11" s="273"/>
      <c r="AA11" s="253"/>
      <c r="AB11" s="271"/>
      <c r="AC11" s="242"/>
      <c r="AD11" s="28"/>
      <c r="AE11" s="262"/>
      <c r="AF11" s="262"/>
      <c r="AG11" s="253"/>
      <c r="AH11" s="271"/>
      <c r="AI11" s="242"/>
      <c r="AJ11" s="28"/>
      <c r="AK11" s="263"/>
      <c r="AL11" s="263"/>
      <c r="AM11" s="253"/>
      <c r="AN11" s="271"/>
      <c r="AO11" s="242"/>
      <c r="AP11" s="28"/>
      <c r="AQ11" s="274"/>
      <c r="AR11" s="266"/>
      <c r="AS11" s="236"/>
      <c r="AT11" s="239"/>
      <c r="AU11" s="28"/>
      <c r="AV11" s="275"/>
      <c r="AW11" s="275"/>
      <c r="AX11" s="253"/>
      <c r="AY11" s="271"/>
      <c r="AZ11" s="242"/>
      <c r="BB11" s="233"/>
      <c r="BC11" s="13"/>
      <c r="BD11" s="236"/>
      <c r="BE11" s="13"/>
      <c r="BF11" s="239"/>
      <c r="BH11" s="228"/>
    </row>
    <row r="12" spans="1:60" s="2" customFormat="1" ht="29.25" customHeight="1">
      <c r="A12" s="223"/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41"/>
      <c r="M12" s="242"/>
      <c r="N12" s="243"/>
      <c r="O12" s="246"/>
      <c r="P12" s="246"/>
      <c r="Q12" s="24"/>
      <c r="R12" s="90">
        <v>2</v>
      </c>
      <c r="S12" s="90">
        <v>3</v>
      </c>
      <c r="T12" s="90">
        <v>2</v>
      </c>
      <c r="U12" s="253"/>
      <c r="V12" s="271"/>
      <c r="W12" s="242"/>
      <c r="X12" s="26"/>
      <c r="Y12" s="35">
        <v>2</v>
      </c>
      <c r="Z12" s="35">
        <v>3</v>
      </c>
      <c r="AA12" s="253"/>
      <c r="AB12" s="271"/>
      <c r="AC12" s="242"/>
      <c r="AD12" s="26"/>
      <c r="AE12" s="29">
        <v>2</v>
      </c>
      <c r="AF12" s="29">
        <v>3</v>
      </c>
      <c r="AG12" s="253"/>
      <c r="AH12" s="271"/>
      <c r="AI12" s="242"/>
      <c r="AJ12" s="26"/>
      <c r="AK12" s="21">
        <v>3</v>
      </c>
      <c r="AL12" s="21">
        <v>4</v>
      </c>
      <c r="AM12" s="253"/>
      <c r="AN12" s="271"/>
      <c r="AO12" s="242"/>
      <c r="AP12" s="26"/>
      <c r="AQ12" s="92">
        <v>2</v>
      </c>
      <c r="AR12" s="267"/>
      <c r="AS12" s="236"/>
      <c r="AT12" s="239"/>
      <c r="AU12" s="26"/>
      <c r="AV12" s="30">
        <v>1</v>
      </c>
      <c r="AW12" s="30">
        <v>2</v>
      </c>
      <c r="AX12" s="253"/>
      <c r="AY12" s="271"/>
      <c r="AZ12" s="242"/>
      <c r="BB12" s="234"/>
      <c r="BC12" s="7"/>
      <c r="BD12" s="237"/>
      <c r="BE12" s="7"/>
      <c r="BF12" s="240"/>
      <c r="BH12" s="229"/>
    </row>
    <row r="13" spans="1:52" ht="17.25" customHeight="1">
      <c r="A13" s="10">
        <v>1</v>
      </c>
      <c r="B13" s="276" t="s">
        <v>42</v>
      </c>
      <c r="C13" s="276"/>
      <c r="D13" s="276"/>
      <c r="E13" s="276"/>
      <c r="F13" s="276"/>
      <c r="G13" s="276"/>
      <c r="H13" s="276"/>
      <c r="I13" s="276"/>
      <c r="J13" s="276"/>
      <c r="K13" s="276"/>
      <c r="L13" s="277" t="s">
        <v>55</v>
      </c>
      <c r="M13" s="278"/>
      <c r="N13" s="279"/>
      <c r="O13" s="280">
        <v>2</v>
      </c>
      <c r="P13" s="280"/>
      <c r="Q13" s="41"/>
      <c r="R13" s="281"/>
      <c r="S13" s="281"/>
      <c r="T13" s="281"/>
      <c r="U13" s="281"/>
      <c r="V13" s="281"/>
      <c r="W13" s="281"/>
      <c r="X13" s="19"/>
      <c r="Y13" s="281"/>
      <c r="Z13" s="281"/>
      <c r="AA13" s="281"/>
      <c r="AB13" s="281"/>
      <c r="AC13" s="281"/>
      <c r="AD13" s="19"/>
      <c r="AE13" s="281"/>
      <c r="AF13" s="281"/>
      <c r="AG13" s="281"/>
      <c r="AH13" s="281"/>
      <c r="AI13" s="281"/>
      <c r="AJ13" s="19"/>
      <c r="AK13" s="282"/>
      <c r="AL13" s="282"/>
      <c r="AM13" s="282"/>
      <c r="AN13" s="282"/>
      <c r="AO13" s="282"/>
      <c r="AP13" s="19"/>
      <c r="AQ13" s="282"/>
      <c r="AR13" s="282"/>
      <c r="AS13" s="282"/>
      <c r="AT13" s="282"/>
      <c r="AU13" s="19"/>
      <c r="AV13" s="19"/>
      <c r="AW13" s="19"/>
      <c r="AX13" s="19"/>
      <c r="AY13" s="19"/>
      <c r="AZ13" s="19"/>
    </row>
    <row r="14" spans="1:60" ht="17.25" customHeight="1">
      <c r="A14" s="31">
        <v>2</v>
      </c>
      <c r="B14" s="283" t="s">
        <v>43</v>
      </c>
      <c r="C14" s="283"/>
      <c r="D14" s="283"/>
      <c r="E14" s="283"/>
      <c r="F14" s="283"/>
      <c r="G14" s="283"/>
      <c r="H14" s="283"/>
      <c r="I14" s="283"/>
      <c r="J14" s="283"/>
      <c r="K14" s="283"/>
      <c r="L14" s="79"/>
      <c r="M14" s="22"/>
      <c r="N14" s="86" t="s">
        <v>53</v>
      </c>
      <c r="O14" s="42">
        <v>9</v>
      </c>
      <c r="P14" s="42">
        <v>8</v>
      </c>
      <c r="Q14" s="41"/>
      <c r="R14" s="91">
        <f>R12*O14</f>
        <v>18</v>
      </c>
      <c r="S14" s="91">
        <f>S12*O14</f>
        <v>27</v>
      </c>
      <c r="T14" s="91">
        <f>T12*O14</f>
        <v>18</v>
      </c>
      <c r="U14" s="33">
        <f>SUM(R14:T14)</f>
        <v>63</v>
      </c>
      <c r="V14" s="36">
        <f>U14/2</f>
        <v>31.5</v>
      </c>
      <c r="W14" s="22">
        <f>U14/2</f>
        <v>31.5</v>
      </c>
      <c r="Y14" s="42"/>
      <c r="Z14" s="42"/>
      <c r="AA14" s="42"/>
      <c r="AB14" s="42"/>
      <c r="AC14" s="42"/>
      <c r="AE14" s="42"/>
      <c r="AF14" s="42"/>
      <c r="AG14" s="42"/>
      <c r="AH14" s="42"/>
      <c r="AI14" s="42"/>
      <c r="AK14" s="42"/>
      <c r="AL14" s="42"/>
      <c r="AM14" s="42"/>
      <c r="AN14" s="42"/>
      <c r="AO14" s="42"/>
      <c r="AQ14" s="92">
        <f>AQ12*P14</f>
        <v>16</v>
      </c>
      <c r="AR14" s="33">
        <f>SUM(AQ14)</f>
        <v>16</v>
      </c>
      <c r="AS14" s="36">
        <f>AR14/2</f>
        <v>8</v>
      </c>
      <c r="AT14" s="22">
        <f>AR14/2</f>
        <v>8</v>
      </c>
      <c r="AV14" s="42"/>
      <c r="AW14" s="42"/>
      <c r="AX14" s="42"/>
      <c r="AY14" s="42"/>
      <c r="AZ14" s="42"/>
      <c r="BB14" s="33">
        <f aca="true" t="shared" si="0" ref="BB14:BB21">U14+AA14+AG14+AM14+AR14+AX14</f>
        <v>79</v>
      </c>
      <c r="BD14" s="45"/>
      <c r="BE14" s="16"/>
      <c r="BF14" s="45"/>
      <c r="BG14" s="16"/>
      <c r="BH14" s="49">
        <f aca="true" t="shared" si="1" ref="BH14:BH21">SUM(BB14:BF14)</f>
        <v>79</v>
      </c>
    </row>
    <row r="15" spans="1:60" ht="17.25" customHeight="1">
      <c r="A15" s="31">
        <v>3</v>
      </c>
      <c r="B15" s="283" t="s">
        <v>1</v>
      </c>
      <c r="C15" s="283"/>
      <c r="D15" s="283"/>
      <c r="E15" s="283"/>
      <c r="F15" s="283"/>
      <c r="G15" s="283"/>
      <c r="H15" s="283"/>
      <c r="I15" s="283"/>
      <c r="J15" s="283"/>
      <c r="K15" s="283"/>
      <c r="L15" s="79"/>
      <c r="M15" s="22"/>
      <c r="N15" s="86" t="s">
        <v>53</v>
      </c>
      <c r="O15" s="42">
        <v>3</v>
      </c>
      <c r="P15" s="42">
        <v>3</v>
      </c>
      <c r="Q15" s="41"/>
      <c r="R15" s="91">
        <f>R12*O15</f>
        <v>6</v>
      </c>
      <c r="S15" s="91">
        <f>S12*O15</f>
        <v>9</v>
      </c>
      <c r="T15" s="91">
        <f>T12*O15</f>
        <v>6</v>
      </c>
      <c r="U15" s="33">
        <f>SUM(R15:T15)</f>
        <v>21</v>
      </c>
      <c r="V15" s="36">
        <f>U15/2</f>
        <v>10.5</v>
      </c>
      <c r="W15" s="22">
        <f>U15/2</f>
        <v>10.5</v>
      </c>
      <c r="Y15" s="42"/>
      <c r="Z15" s="42"/>
      <c r="AA15" s="42"/>
      <c r="AB15" s="42"/>
      <c r="AC15" s="42"/>
      <c r="AE15" s="42"/>
      <c r="AF15" s="42"/>
      <c r="AG15" s="42"/>
      <c r="AH15" s="42"/>
      <c r="AI15" s="42"/>
      <c r="AK15" s="42"/>
      <c r="AL15" s="42"/>
      <c r="AM15" s="42"/>
      <c r="AN15" s="42"/>
      <c r="AO15" s="42"/>
      <c r="AQ15" s="92">
        <f>AQ12*P15</f>
        <v>6</v>
      </c>
      <c r="AR15" s="33">
        <f>SUM(AQ15)</f>
        <v>6</v>
      </c>
      <c r="AS15" s="36">
        <f>AR15/2</f>
        <v>3</v>
      </c>
      <c r="AT15" s="22">
        <f>AR15/2</f>
        <v>3</v>
      </c>
      <c r="AV15" s="42"/>
      <c r="AW15" s="42"/>
      <c r="AX15" s="42"/>
      <c r="AY15" s="42"/>
      <c r="AZ15" s="42"/>
      <c r="BB15" s="33">
        <f t="shared" si="0"/>
        <v>27</v>
      </c>
      <c r="BD15" s="45"/>
      <c r="BE15" s="16"/>
      <c r="BF15" s="45"/>
      <c r="BG15" s="16"/>
      <c r="BH15" s="49">
        <f t="shared" si="1"/>
        <v>27</v>
      </c>
    </row>
    <row r="16" spans="1:60" ht="17.25" customHeight="1">
      <c r="A16" s="31">
        <v>4</v>
      </c>
      <c r="B16" s="283" t="s">
        <v>2</v>
      </c>
      <c r="C16" s="283"/>
      <c r="D16" s="283"/>
      <c r="E16" s="283"/>
      <c r="F16" s="283"/>
      <c r="G16" s="283"/>
      <c r="H16" s="283"/>
      <c r="I16" s="283"/>
      <c r="J16" s="283"/>
      <c r="K16" s="283"/>
      <c r="L16" s="79"/>
      <c r="M16" s="22"/>
      <c r="N16" s="86" t="s">
        <v>53</v>
      </c>
      <c r="O16" s="42">
        <v>2</v>
      </c>
      <c r="P16" s="42">
        <v>2</v>
      </c>
      <c r="Q16" s="41"/>
      <c r="R16" s="91">
        <f>R12*O16</f>
        <v>4</v>
      </c>
      <c r="S16" s="91">
        <f>S12*O16</f>
        <v>6</v>
      </c>
      <c r="T16" s="91">
        <f>T12*O16</f>
        <v>4</v>
      </c>
      <c r="U16" s="33">
        <f>SUM(R16:T16)</f>
        <v>14</v>
      </c>
      <c r="V16" s="36">
        <f>U16/2</f>
        <v>7</v>
      </c>
      <c r="W16" s="22">
        <f>U16/2</f>
        <v>7</v>
      </c>
      <c r="Y16" s="42"/>
      <c r="Z16" s="42"/>
      <c r="AA16" s="42"/>
      <c r="AB16" s="42"/>
      <c r="AC16" s="42"/>
      <c r="AE16" s="42"/>
      <c r="AF16" s="42"/>
      <c r="AG16" s="42"/>
      <c r="AH16" s="42"/>
      <c r="AI16" s="42"/>
      <c r="AK16" s="42"/>
      <c r="AL16" s="42"/>
      <c r="AM16" s="42"/>
      <c r="AN16" s="42"/>
      <c r="AO16" s="42"/>
      <c r="AQ16" s="92">
        <f>AQ12*P16</f>
        <v>4</v>
      </c>
      <c r="AR16" s="33">
        <f>SUM(AQ16)</f>
        <v>4</v>
      </c>
      <c r="AS16" s="36">
        <f>AR16/2</f>
        <v>2</v>
      </c>
      <c r="AT16" s="22">
        <f>AR16/2</f>
        <v>2</v>
      </c>
      <c r="AV16" s="42"/>
      <c r="AW16" s="42"/>
      <c r="AX16" s="42"/>
      <c r="AY16" s="42"/>
      <c r="AZ16" s="42"/>
      <c r="BB16" s="33">
        <f t="shared" si="0"/>
        <v>18</v>
      </c>
      <c r="BD16" s="45"/>
      <c r="BE16" s="16"/>
      <c r="BF16" s="45"/>
      <c r="BG16" s="16"/>
      <c r="BH16" s="49">
        <f t="shared" si="1"/>
        <v>18</v>
      </c>
    </row>
    <row r="17" spans="1:60" ht="17.25" customHeight="1">
      <c r="A17" s="10">
        <v>5</v>
      </c>
      <c r="B17" s="276" t="s">
        <v>56</v>
      </c>
      <c r="C17" s="276"/>
      <c r="D17" s="276"/>
      <c r="E17" s="276"/>
      <c r="F17" s="276"/>
      <c r="G17" s="276"/>
      <c r="H17" s="276"/>
      <c r="I17" s="276"/>
      <c r="J17" s="276"/>
      <c r="K17" s="276"/>
      <c r="L17" s="79"/>
      <c r="M17" s="22"/>
      <c r="N17" s="86" t="s">
        <v>53</v>
      </c>
      <c r="O17" s="42">
        <v>24</v>
      </c>
      <c r="P17" s="42">
        <v>24</v>
      </c>
      <c r="Q17" s="41"/>
      <c r="R17" s="42"/>
      <c r="S17" s="42"/>
      <c r="T17" s="42"/>
      <c r="U17" s="42"/>
      <c r="V17" s="42"/>
      <c r="W17" s="42"/>
      <c r="Y17" s="42"/>
      <c r="Z17" s="36">
        <f>Z12*O17</f>
        <v>72</v>
      </c>
      <c r="AA17" s="33">
        <f>SUM(Y17:Z17)</f>
        <v>72</v>
      </c>
      <c r="AB17" s="36">
        <f>AA17/2</f>
        <v>36</v>
      </c>
      <c r="AC17" s="22">
        <f>AA17/2</f>
        <v>36</v>
      </c>
      <c r="AE17" s="42"/>
      <c r="AF17" s="22">
        <f>AF12*O17</f>
        <v>72</v>
      </c>
      <c r="AG17" s="33">
        <f>SUM(AE17:AF17)</f>
        <v>72</v>
      </c>
      <c r="AH17" s="36">
        <f>AG17/2</f>
        <v>36</v>
      </c>
      <c r="AI17" s="22">
        <f>AG17/2</f>
        <v>36</v>
      </c>
      <c r="AK17" s="42"/>
      <c r="AL17" s="23">
        <v>96</v>
      </c>
      <c r="AM17" s="33">
        <f>SUM(AK17:AL17)</f>
        <v>96</v>
      </c>
      <c r="AN17" s="36">
        <f>AM17/2</f>
        <v>48</v>
      </c>
      <c r="AO17" s="22">
        <f>AM17/2</f>
        <v>48</v>
      </c>
      <c r="AQ17" s="46"/>
      <c r="AR17" s="42"/>
      <c r="AS17" s="42"/>
      <c r="AT17" s="42"/>
      <c r="AV17" s="42"/>
      <c r="AW17" s="42"/>
      <c r="AX17" s="42"/>
      <c r="AY17" s="42"/>
      <c r="AZ17" s="42"/>
      <c r="BB17" s="33">
        <f t="shared" si="0"/>
        <v>240</v>
      </c>
      <c r="BD17" s="45"/>
      <c r="BE17" s="16"/>
      <c r="BF17" s="45"/>
      <c r="BG17" s="16"/>
      <c r="BH17" s="49">
        <f t="shared" si="1"/>
        <v>240</v>
      </c>
    </row>
    <row r="18" spans="1:60" ht="17.25" customHeight="1">
      <c r="A18" s="10">
        <v>6</v>
      </c>
      <c r="B18" s="276" t="s">
        <v>3</v>
      </c>
      <c r="C18" s="276"/>
      <c r="D18" s="276"/>
      <c r="E18" s="276"/>
      <c r="F18" s="276"/>
      <c r="G18" s="276"/>
      <c r="H18" s="276"/>
      <c r="I18" s="276"/>
      <c r="J18" s="276"/>
      <c r="K18" s="276"/>
      <c r="L18" s="79"/>
      <c r="M18" s="22"/>
      <c r="N18" s="86" t="s">
        <v>53</v>
      </c>
      <c r="O18" s="42">
        <v>3</v>
      </c>
      <c r="P18" s="42">
        <v>3</v>
      </c>
      <c r="Q18" s="41"/>
      <c r="R18" s="42"/>
      <c r="S18" s="42"/>
      <c r="T18" s="42"/>
      <c r="U18" s="42"/>
      <c r="V18" s="42"/>
      <c r="W18" s="42"/>
      <c r="Y18" s="36">
        <f>Y12*O18</f>
        <v>6</v>
      </c>
      <c r="Z18" s="42"/>
      <c r="AA18" s="33">
        <f>SUM(Y18:Z18)</f>
        <v>6</v>
      </c>
      <c r="AB18" s="36">
        <f>AA18/2</f>
        <v>3</v>
      </c>
      <c r="AC18" s="22">
        <f>AA18/2</f>
        <v>3</v>
      </c>
      <c r="AE18" s="22">
        <f>AE12*O18</f>
        <v>6</v>
      </c>
      <c r="AF18" s="42"/>
      <c r="AG18" s="33">
        <f>SUM(AE18:AF18)</f>
        <v>6</v>
      </c>
      <c r="AH18" s="36">
        <f>AG18/2</f>
        <v>3</v>
      </c>
      <c r="AI18" s="22">
        <f>AG18/2</f>
        <v>3</v>
      </c>
      <c r="AK18" s="23">
        <f>AK12*O18</f>
        <v>9</v>
      </c>
      <c r="AL18" s="42"/>
      <c r="AM18" s="33">
        <f>SUM(AK18:AL18)</f>
        <v>9</v>
      </c>
      <c r="AN18" s="36">
        <f>AM18/2</f>
        <v>4.5</v>
      </c>
      <c r="AO18" s="22">
        <f>AM18/2</f>
        <v>4.5</v>
      </c>
      <c r="AQ18" s="46"/>
      <c r="AR18" s="42"/>
      <c r="AS18" s="42"/>
      <c r="AT18" s="42"/>
      <c r="AV18" s="20">
        <f>AV12*P18</f>
        <v>3</v>
      </c>
      <c r="AW18" s="42"/>
      <c r="AX18" s="33">
        <f>SUM(AV18:AW18)</f>
        <v>3</v>
      </c>
      <c r="AY18" s="36">
        <f>AX18/2</f>
        <v>1.5</v>
      </c>
      <c r="AZ18" s="22">
        <f>AX18/2</f>
        <v>1.5</v>
      </c>
      <c r="BB18" s="33">
        <f t="shared" si="0"/>
        <v>24</v>
      </c>
      <c r="BD18" s="45"/>
      <c r="BE18" s="16"/>
      <c r="BF18" s="45"/>
      <c r="BG18" s="16"/>
      <c r="BH18" s="49">
        <f t="shared" si="1"/>
        <v>24</v>
      </c>
    </row>
    <row r="19" spans="1:60" ht="17.25" customHeight="1">
      <c r="A19" s="10">
        <v>7</v>
      </c>
      <c r="B19" s="276" t="s">
        <v>4</v>
      </c>
      <c r="C19" s="276"/>
      <c r="D19" s="276"/>
      <c r="E19" s="276"/>
      <c r="F19" s="276"/>
      <c r="G19" s="276"/>
      <c r="H19" s="276"/>
      <c r="I19" s="276"/>
      <c r="J19" s="276"/>
      <c r="K19" s="276"/>
      <c r="L19" s="79"/>
      <c r="M19" s="22"/>
      <c r="N19" s="86" t="s">
        <v>53</v>
      </c>
      <c r="O19" s="42">
        <v>4</v>
      </c>
      <c r="P19" s="42">
        <v>4</v>
      </c>
      <c r="Q19" s="41"/>
      <c r="R19" s="42"/>
      <c r="S19" s="42"/>
      <c r="T19" s="42"/>
      <c r="U19" s="42"/>
      <c r="V19" s="42"/>
      <c r="W19" s="42"/>
      <c r="Y19" s="36">
        <f>Y12*O19</f>
        <v>8</v>
      </c>
      <c r="Z19" s="42"/>
      <c r="AA19" s="33">
        <f>SUM(Y19:Z19)</f>
        <v>8</v>
      </c>
      <c r="AB19" s="36">
        <f>AA19/2</f>
        <v>4</v>
      </c>
      <c r="AC19" s="22">
        <f>AA19/2</f>
        <v>4</v>
      </c>
      <c r="AE19" s="22">
        <f>AE12*O19</f>
        <v>8</v>
      </c>
      <c r="AF19" s="42"/>
      <c r="AG19" s="33">
        <f>SUM(AE19:AF19)</f>
        <v>8</v>
      </c>
      <c r="AH19" s="36">
        <f>AG19/2</f>
        <v>4</v>
      </c>
      <c r="AI19" s="22">
        <f>AG19/2</f>
        <v>4</v>
      </c>
      <c r="AK19" s="23">
        <f>AK12*O19</f>
        <v>12</v>
      </c>
      <c r="AL19" s="42"/>
      <c r="AM19" s="33">
        <f>SUM(AK19:AL19)</f>
        <v>12</v>
      </c>
      <c r="AN19" s="36">
        <f>AM19/2</f>
        <v>6</v>
      </c>
      <c r="AO19" s="22">
        <f>AM19/2</f>
        <v>6</v>
      </c>
      <c r="AQ19" s="46"/>
      <c r="AR19" s="42"/>
      <c r="AS19" s="42"/>
      <c r="AT19" s="42"/>
      <c r="AV19" s="20">
        <f>AV12*P19</f>
        <v>4</v>
      </c>
      <c r="AW19" s="42"/>
      <c r="AX19" s="33">
        <f>SUM(AV19:AW19)</f>
        <v>4</v>
      </c>
      <c r="AY19" s="36">
        <f>AX19/2</f>
        <v>2</v>
      </c>
      <c r="AZ19" s="22">
        <f>AX19/2</f>
        <v>2</v>
      </c>
      <c r="BB19" s="33">
        <f t="shared" si="0"/>
        <v>32</v>
      </c>
      <c r="BD19" s="45"/>
      <c r="BE19" s="16"/>
      <c r="BF19" s="45"/>
      <c r="BG19" s="16"/>
      <c r="BH19" s="49">
        <f t="shared" si="1"/>
        <v>32</v>
      </c>
    </row>
    <row r="20" spans="1:60" ht="17.25" customHeight="1">
      <c r="A20" s="10">
        <v>8</v>
      </c>
      <c r="B20" s="276" t="s">
        <v>37</v>
      </c>
      <c r="C20" s="276"/>
      <c r="D20" s="276"/>
      <c r="E20" s="276"/>
      <c r="F20" s="276"/>
      <c r="G20" s="276"/>
      <c r="H20" s="276"/>
      <c r="I20" s="276"/>
      <c r="J20" s="276"/>
      <c r="K20" s="276"/>
      <c r="L20" s="87"/>
      <c r="M20" s="88"/>
      <c r="N20" s="86" t="s">
        <v>53</v>
      </c>
      <c r="O20" s="42">
        <v>5</v>
      </c>
      <c r="P20" s="42">
        <v>5</v>
      </c>
      <c r="Q20" s="41"/>
      <c r="R20" s="42"/>
      <c r="S20" s="42"/>
      <c r="T20" s="42"/>
      <c r="U20" s="42"/>
      <c r="V20" s="42"/>
      <c r="W20" s="42"/>
      <c r="Y20" s="42"/>
      <c r="Z20" s="42"/>
      <c r="AA20" s="42"/>
      <c r="AB20" s="42"/>
      <c r="AC20" s="42"/>
      <c r="AE20" s="22">
        <f>AE12*O20</f>
        <v>10</v>
      </c>
      <c r="AF20" s="42"/>
      <c r="AG20" s="33">
        <f>SUM(AE20:AF20)</f>
        <v>10</v>
      </c>
      <c r="AH20" s="36">
        <f>AG20/2</f>
        <v>5</v>
      </c>
      <c r="AI20" s="22">
        <f>AG20/2</f>
        <v>5</v>
      </c>
      <c r="AK20" s="42"/>
      <c r="AL20" s="42"/>
      <c r="AM20" s="42"/>
      <c r="AN20" s="42"/>
      <c r="AO20" s="42"/>
      <c r="AQ20" s="46"/>
      <c r="AR20" s="42"/>
      <c r="AS20" s="42"/>
      <c r="AT20" s="42"/>
      <c r="AV20" s="42"/>
      <c r="AW20" s="20">
        <f>AW12*P20</f>
        <v>10</v>
      </c>
      <c r="AX20" s="33">
        <f>SUM(AV20:AW20)</f>
        <v>10</v>
      </c>
      <c r="AY20" s="36">
        <f>AX20/2</f>
        <v>5</v>
      </c>
      <c r="AZ20" s="22">
        <f>AX20/2</f>
        <v>5</v>
      </c>
      <c r="BB20" s="33">
        <f t="shared" si="0"/>
        <v>20</v>
      </c>
      <c r="BD20" s="45"/>
      <c r="BE20" s="16"/>
      <c r="BF20" s="45"/>
      <c r="BG20" s="16"/>
      <c r="BH20" s="49">
        <f t="shared" si="1"/>
        <v>20</v>
      </c>
    </row>
    <row r="21" spans="1:60" ht="17.25" customHeight="1">
      <c r="A21" s="10">
        <v>9</v>
      </c>
      <c r="B21" s="276" t="s">
        <v>5</v>
      </c>
      <c r="C21" s="276"/>
      <c r="D21" s="276"/>
      <c r="E21" s="276"/>
      <c r="F21" s="276"/>
      <c r="G21" s="276"/>
      <c r="H21" s="276"/>
      <c r="I21" s="276"/>
      <c r="J21" s="276"/>
      <c r="K21" s="276"/>
      <c r="L21" s="87"/>
      <c r="M21" s="88"/>
      <c r="N21" s="86" t="s">
        <v>53</v>
      </c>
      <c r="O21" s="42">
        <v>4</v>
      </c>
      <c r="P21" s="42">
        <v>4</v>
      </c>
      <c r="Q21" s="41"/>
      <c r="R21" s="42"/>
      <c r="S21" s="42"/>
      <c r="T21" s="42"/>
      <c r="U21" s="42"/>
      <c r="V21" s="42"/>
      <c r="W21" s="42"/>
      <c r="Y21" s="42"/>
      <c r="Z21" s="42"/>
      <c r="AA21" s="42"/>
      <c r="AB21" s="42"/>
      <c r="AC21" s="42"/>
      <c r="AE21" s="42"/>
      <c r="AF21" s="42"/>
      <c r="AG21" s="42"/>
      <c r="AH21" s="42"/>
      <c r="AI21" s="42"/>
      <c r="AK21" s="42"/>
      <c r="AL21" s="42"/>
      <c r="AM21" s="42"/>
      <c r="AN21" s="42"/>
      <c r="AO21" s="42"/>
      <c r="AQ21" s="42"/>
      <c r="AR21" s="42"/>
      <c r="AS21" s="42"/>
      <c r="AT21" s="42"/>
      <c r="AV21" s="42"/>
      <c r="AW21" s="20">
        <f>AW12*P21</f>
        <v>8</v>
      </c>
      <c r="AX21" s="33">
        <f>SUM(AV21:AW21)</f>
        <v>8</v>
      </c>
      <c r="AY21" s="36">
        <f>AX21/2</f>
        <v>4</v>
      </c>
      <c r="AZ21" s="22">
        <f>AX21/2</f>
        <v>4</v>
      </c>
      <c r="BB21" s="33">
        <f t="shared" si="0"/>
        <v>8</v>
      </c>
      <c r="BD21" s="45"/>
      <c r="BE21" s="16"/>
      <c r="BF21" s="45"/>
      <c r="BG21" s="16"/>
      <c r="BH21" s="49">
        <f t="shared" si="1"/>
        <v>8</v>
      </c>
    </row>
    <row r="22" spans="1:60" s="16" customFormat="1" ht="17.25" customHeight="1">
      <c r="A22" s="31">
        <v>10</v>
      </c>
      <c r="B22" s="283" t="s">
        <v>6</v>
      </c>
      <c r="C22" s="283"/>
      <c r="D22" s="283"/>
      <c r="E22" s="283"/>
      <c r="F22" s="283"/>
      <c r="G22" s="283"/>
      <c r="H22" s="283"/>
      <c r="I22" s="283"/>
      <c r="J22" s="283"/>
      <c r="K22" s="283"/>
      <c r="L22" s="87" t="s">
        <v>36</v>
      </c>
      <c r="M22" s="88"/>
      <c r="N22" s="86"/>
      <c r="O22" s="42">
        <v>4</v>
      </c>
      <c r="P22" s="42">
        <v>4</v>
      </c>
      <c r="Q22" s="41"/>
      <c r="R22" s="42"/>
      <c r="S22" s="42"/>
      <c r="T22" s="42"/>
      <c r="U22" s="42"/>
      <c r="V22" s="42"/>
      <c r="W22" s="42"/>
      <c r="X22" s="41"/>
      <c r="Y22" s="42"/>
      <c r="Z22" s="42"/>
      <c r="AA22" s="42"/>
      <c r="AB22" s="42"/>
      <c r="AC22" s="42"/>
      <c r="AD22" s="41"/>
      <c r="AE22" s="42"/>
      <c r="AF22" s="42"/>
      <c r="AG22" s="42"/>
      <c r="AH22" s="42"/>
      <c r="AI22" s="42"/>
      <c r="AJ22" s="41"/>
      <c r="AK22" s="42"/>
      <c r="AL22" s="42"/>
      <c r="AM22" s="42"/>
      <c r="AN22" s="42"/>
      <c r="AO22" s="42"/>
      <c r="AP22" s="41"/>
      <c r="AQ22" s="42"/>
      <c r="AR22" s="42"/>
      <c r="AS22" s="42"/>
      <c r="AT22" s="42"/>
      <c r="AU22" s="41"/>
      <c r="AV22" s="42"/>
      <c r="AW22" s="42"/>
      <c r="AX22" s="42"/>
      <c r="AY22" s="42"/>
      <c r="AZ22" s="42"/>
      <c r="BB22" s="45"/>
      <c r="BD22" s="45"/>
      <c r="BF22" s="45"/>
      <c r="BH22" s="45"/>
    </row>
    <row r="23" spans="1:60" s="16" customFormat="1" ht="17.25" customHeight="1">
      <c r="A23" s="31">
        <v>11</v>
      </c>
      <c r="B23" s="283" t="s">
        <v>44</v>
      </c>
      <c r="C23" s="283"/>
      <c r="D23" s="283"/>
      <c r="E23" s="283"/>
      <c r="F23" s="283"/>
      <c r="G23" s="283"/>
      <c r="H23" s="283"/>
      <c r="I23" s="283"/>
      <c r="J23" s="283"/>
      <c r="K23" s="283"/>
      <c r="L23" s="87" t="s">
        <v>36</v>
      </c>
      <c r="M23" s="88"/>
      <c r="N23" s="86"/>
      <c r="O23" s="42">
        <v>11</v>
      </c>
      <c r="P23" s="42">
        <v>11</v>
      </c>
      <c r="Q23" s="41"/>
      <c r="R23" s="42"/>
      <c r="S23" s="42"/>
      <c r="T23" s="42"/>
      <c r="U23" s="42"/>
      <c r="V23" s="42"/>
      <c r="W23" s="42"/>
      <c r="X23" s="41"/>
      <c r="Y23" s="42"/>
      <c r="Z23" s="42"/>
      <c r="AA23" s="42"/>
      <c r="AB23" s="42"/>
      <c r="AC23" s="42"/>
      <c r="AD23" s="41"/>
      <c r="AE23" s="42"/>
      <c r="AF23" s="42"/>
      <c r="AG23" s="42"/>
      <c r="AH23" s="42"/>
      <c r="AI23" s="42"/>
      <c r="AJ23" s="41"/>
      <c r="AK23" s="42"/>
      <c r="AL23" s="42"/>
      <c r="AM23" s="42"/>
      <c r="AN23" s="42"/>
      <c r="AO23" s="42"/>
      <c r="AP23" s="41"/>
      <c r="AQ23" s="42"/>
      <c r="AR23" s="42"/>
      <c r="AS23" s="42"/>
      <c r="AT23" s="42"/>
      <c r="AU23" s="41"/>
      <c r="AV23" s="42"/>
      <c r="AW23" s="42"/>
      <c r="AX23" s="42"/>
      <c r="AY23" s="42"/>
      <c r="AZ23" s="42"/>
      <c r="BB23" s="45"/>
      <c r="BD23" s="45"/>
      <c r="BF23" s="45"/>
      <c r="BH23" s="45"/>
    </row>
    <row r="24" spans="1:60" s="16" customFormat="1" ht="17.25" customHeight="1">
      <c r="A24" s="31">
        <v>12</v>
      </c>
      <c r="B24" s="283" t="s">
        <v>7</v>
      </c>
      <c r="C24" s="283"/>
      <c r="D24" s="283"/>
      <c r="E24" s="283"/>
      <c r="F24" s="283"/>
      <c r="G24" s="283"/>
      <c r="H24" s="283"/>
      <c r="I24" s="283"/>
      <c r="J24" s="283"/>
      <c r="K24" s="283"/>
      <c r="L24" s="87" t="s">
        <v>36</v>
      </c>
      <c r="M24" s="88"/>
      <c r="N24" s="86"/>
      <c r="O24" s="42">
        <v>8</v>
      </c>
      <c r="P24" s="42">
        <v>8</v>
      </c>
      <c r="Q24" s="41"/>
      <c r="R24" s="42"/>
      <c r="S24" s="42"/>
      <c r="T24" s="42"/>
      <c r="U24" s="42"/>
      <c r="V24" s="42"/>
      <c r="W24" s="42"/>
      <c r="X24" s="41"/>
      <c r="Y24" s="42"/>
      <c r="Z24" s="42"/>
      <c r="AA24" s="42"/>
      <c r="AB24" s="42"/>
      <c r="AC24" s="42"/>
      <c r="AD24" s="41"/>
      <c r="AE24" s="42"/>
      <c r="AF24" s="42"/>
      <c r="AG24" s="42"/>
      <c r="AH24" s="42"/>
      <c r="AI24" s="42"/>
      <c r="AJ24" s="41"/>
      <c r="AK24" s="42"/>
      <c r="AL24" s="42"/>
      <c r="AM24" s="42"/>
      <c r="AN24" s="42"/>
      <c r="AO24" s="42"/>
      <c r="AP24" s="41"/>
      <c r="AQ24" s="42"/>
      <c r="AR24" s="42"/>
      <c r="AS24" s="42"/>
      <c r="AT24" s="42"/>
      <c r="AU24" s="41"/>
      <c r="AV24" s="42"/>
      <c r="AW24" s="42"/>
      <c r="AX24" s="42"/>
      <c r="AY24" s="42"/>
      <c r="AZ24" s="42"/>
      <c r="BB24" s="45"/>
      <c r="BD24" s="45"/>
      <c r="BF24" s="45"/>
      <c r="BH24" s="45"/>
    </row>
    <row r="25" spans="1:60" s="16" customFormat="1" ht="17.25" customHeight="1">
      <c r="A25" s="31">
        <v>13</v>
      </c>
      <c r="B25" s="283" t="s">
        <v>45</v>
      </c>
      <c r="C25" s="283"/>
      <c r="D25" s="283"/>
      <c r="E25" s="283"/>
      <c r="F25" s="283"/>
      <c r="G25" s="283"/>
      <c r="H25" s="283"/>
      <c r="I25" s="283"/>
      <c r="J25" s="283"/>
      <c r="K25" s="283"/>
      <c r="L25" s="87"/>
      <c r="M25" s="88"/>
      <c r="N25" s="86" t="s">
        <v>53</v>
      </c>
      <c r="O25" s="42">
        <v>6</v>
      </c>
      <c r="P25" s="42">
        <v>6</v>
      </c>
      <c r="Q25" s="41"/>
      <c r="R25" s="42"/>
      <c r="S25" s="42"/>
      <c r="T25" s="42"/>
      <c r="U25" s="42"/>
      <c r="V25" s="42"/>
      <c r="W25" s="42"/>
      <c r="X25" s="41"/>
      <c r="Y25" s="42"/>
      <c r="Z25" s="42"/>
      <c r="AA25" s="42"/>
      <c r="AB25" s="42"/>
      <c r="AC25" s="42"/>
      <c r="AD25" s="41"/>
      <c r="AE25" s="42"/>
      <c r="AF25" s="42"/>
      <c r="AG25" s="42"/>
      <c r="AH25" s="42"/>
      <c r="AI25" s="42"/>
      <c r="AJ25" s="41"/>
      <c r="AK25" s="42"/>
      <c r="AL25" s="42"/>
      <c r="AM25" s="42"/>
      <c r="AN25" s="42"/>
      <c r="AO25" s="42"/>
      <c r="AP25" s="41"/>
      <c r="AQ25" s="42"/>
      <c r="AR25" s="42"/>
      <c r="AS25" s="42"/>
      <c r="AT25" s="42"/>
      <c r="AU25" s="41"/>
      <c r="AV25" s="42"/>
      <c r="AW25" s="42"/>
      <c r="AX25" s="42"/>
      <c r="AY25" s="42"/>
      <c r="AZ25" s="42"/>
      <c r="BB25" s="45"/>
      <c r="BD25" s="45"/>
      <c r="BF25" s="45"/>
      <c r="BH25" s="45"/>
    </row>
    <row r="26" spans="1:60" s="16" customFormat="1" ht="17.25" customHeight="1">
      <c r="A26" s="31">
        <v>14</v>
      </c>
      <c r="B26" s="283" t="s">
        <v>8</v>
      </c>
      <c r="C26" s="283"/>
      <c r="D26" s="283"/>
      <c r="E26" s="283"/>
      <c r="F26" s="283"/>
      <c r="G26" s="283"/>
      <c r="H26" s="283"/>
      <c r="I26" s="283"/>
      <c r="J26" s="283"/>
      <c r="K26" s="283"/>
      <c r="L26" s="87"/>
      <c r="M26" s="88"/>
      <c r="N26" s="86" t="s">
        <v>53</v>
      </c>
      <c r="O26" s="42">
        <v>4</v>
      </c>
      <c r="P26" s="42">
        <v>4</v>
      </c>
      <c r="Q26" s="41"/>
      <c r="R26" s="42"/>
      <c r="S26" s="42"/>
      <c r="T26" s="42"/>
      <c r="U26" s="42"/>
      <c r="V26" s="42"/>
      <c r="W26" s="42"/>
      <c r="X26" s="41"/>
      <c r="Y26" s="42"/>
      <c r="Z26" s="42"/>
      <c r="AA26" s="42"/>
      <c r="AB26" s="42"/>
      <c r="AC26" s="42"/>
      <c r="AD26" s="41"/>
      <c r="AE26" s="42"/>
      <c r="AF26" s="42"/>
      <c r="AG26" s="42"/>
      <c r="AH26" s="42"/>
      <c r="AI26" s="42"/>
      <c r="AJ26" s="41"/>
      <c r="AK26" s="42"/>
      <c r="AL26" s="42"/>
      <c r="AM26" s="42"/>
      <c r="AN26" s="42"/>
      <c r="AO26" s="42"/>
      <c r="AP26" s="41"/>
      <c r="AQ26" s="42"/>
      <c r="AR26" s="42"/>
      <c r="AS26" s="42"/>
      <c r="AT26" s="42"/>
      <c r="AU26" s="41"/>
      <c r="AV26" s="42"/>
      <c r="AW26" s="42"/>
      <c r="AX26" s="42"/>
      <c r="AY26" s="42"/>
      <c r="AZ26" s="42"/>
      <c r="BB26" s="45"/>
      <c r="BD26" s="45"/>
      <c r="BF26" s="45"/>
      <c r="BH26" s="45"/>
    </row>
    <row r="27" spans="1:60" s="16" customFormat="1" ht="17.25" customHeight="1">
      <c r="A27" s="31">
        <v>15</v>
      </c>
      <c r="B27" s="283" t="s">
        <v>9</v>
      </c>
      <c r="C27" s="283"/>
      <c r="D27" s="283"/>
      <c r="E27" s="283"/>
      <c r="F27" s="283"/>
      <c r="G27" s="283"/>
      <c r="H27" s="283"/>
      <c r="I27" s="283"/>
      <c r="J27" s="283"/>
      <c r="K27" s="283"/>
      <c r="L27" s="87"/>
      <c r="M27" s="88"/>
      <c r="N27" s="86" t="s">
        <v>53</v>
      </c>
      <c r="O27" s="42">
        <v>3</v>
      </c>
      <c r="P27" s="42">
        <v>3</v>
      </c>
      <c r="Q27" s="41"/>
      <c r="R27" s="42"/>
      <c r="S27" s="42"/>
      <c r="T27" s="42"/>
      <c r="U27" s="42"/>
      <c r="V27" s="42"/>
      <c r="W27" s="42"/>
      <c r="X27" s="41"/>
      <c r="Y27" s="42"/>
      <c r="Z27" s="42"/>
      <c r="AA27" s="42"/>
      <c r="AB27" s="42"/>
      <c r="AC27" s="42"/>
      <c r="AD27" s="41"/>
      <c r="AE27" s="42"/>
      <c r="AF27" s="42"/>
      <c r="AG27" s="42"/>
      <c r="AH27" s="42"/>
      <c r="AI27" s="42"/>
      <c r="AJ27" s="41"/>
      <c r="AK27" s="42"/>
      <c r="AL27" s="42"/>
      <c r="AM27" s="42"/>
      <c r="AN27" s="42"/>
      <c r="AO27" s="42"/>
      <c r="AP27" s="41"/>
      <c r="AQ27" s="42"/>
      <c r="AR27" s="42"/>
      <c r="AS27" s="42"/>
      <c r="AT27" s="42"/>
      <c r="AU27" s="41"/>
      <c r="AV27" s="42"/>
      <c r="AW27" s="42"/>
      <c r="AX27" s="42"/>
      <c r="AY27" s="42"/>
      <c r="AZ27" s="42"/>
      <c r="BB27" s="45"/>
      <c r="BD27" s="45"/>
      <c r="BF27" s="45"/>
      <c r="BH27" s="45"/>
    </row>
    <row r="28" spans="1:60" s="16" customFormat="1" ht="17.25" customHeight="1">
      <c r="A28" s="31">
        <v>16</v>
      </c>
      <c r="B28" s="283" t="s">
        <v>10</v>
      </c>
      <c r="C28" s="283"/>
      <c r="D28" s="283"/>
      <c r="E28" s="283"/>
      <c r="F28" s="283"/>
      <c r="G28" s="283"/>
      <c r="H28" s="283"/>
      <c r="I28" s="283"/>
      <c r="J28" s="283"/>
      <c r="K28" s="283"/>
      <c r="L28" s="87"/>
      <c r="M28" s="88"/>
      <c r="N28" s="86" t="s">
        <v>53</v>
      </c>
      <c r="O28" s="42">
        <v>6</v>
      </c>
      <c r="P28" s="42">
        <v>6</v>
      </c>
      <c r="Q28" s="41"/>
      <c r="R28" s="42"/>
      <c r="S28" s="42"/>
      <c r="T28" s="42"/>
      <c r="U28" s="42"/>
      <c r="V28" s="42"/>
      <c r="W28" s="42"/>
      <c r="X28" s="41"/>
      <c r="Y28" s="42"/>
      <c r="Z28" s="42"/>
      <c r="AA28" s="42"/>
      <c r="AB28" s="42"/>
      <c r="AC28" s="42"/>
      <c r="AD28" s="41"/>
      <c r="AE28" s="42"/>
      <c r="AF28" s="42"/>
      <c r="AG28" s="42"/>
      <c r="AH28" s="42"/>
      <c r="AI28" s="42"/>
      <c r="AJ28" s="41"/>
      <c r="AK28" s="42"/>
      <c r="AL28" s="42"/>
      <c r="AM28" s="42"/>
      <c r="AN28" s="42"/>
      <c r="AO28" s="42"/>
      <c r="AP28" s="41"/>
      <c r="AQ28" s="42"/>
      <c r="AR28" s="42"/>
      <c r="AS28" s="42"/>
      <c r="AT28" s="42"/>
      <c r="AU28" s="41"/>
      <c r="AV28" s="42"/>
      <c r="AW28" s="42"/>
      <c r="AX28" s="42"/>
      <c r="AY28" s="42"/>
      <c r="AZ28" s="42"/>
      <c r="BB28" s="45"/>
      <c r="BD28" s="45"/>
      <c r="BF28" s="45"/>
      <c r="BH28" s="45"/>
    </row>
    <row r="29" spans="1:60" s="16" customFormat="1" ht="17.25" customHeight="1">
      <c r="A29" s="31">
        <v>17</v>
      </c>
      <c r="B29" s="283" t="s">
        <v>11</v>
      </c>
      <c r="C29" s="283"/>
      <c r="D29" s="283"/>
      <c r="E29" s="283"/>
      <c r="F29" s="283"/>
      <c r="G29" s="283"/>
      <c r="H29" s="283"/>
      <c r="I29" s="283"/>
      <c r="J29" s="283"/>
      <c r="K29" s="283"/>
      <c r="L29" s="87" t="s">
        <v>36</v>
      </c>
      <c r="M29" s="88"/>
      <c r="N29" s="86"/>
      <c r="O29" s="42">
        <v>8</v>
      </c>
      <c r="P29" s="42">
        <v>8</v>
      </c>
      <c r="Q29" s="41"/>
      <c r="R29" s="42"/>
      <c r="S29" s="42"/>
      <c r="T29" s="42"/>
      <c r="U29" s="42"/>
      <c r="V29" s="42"/>
      <c r="W29" s="42"/>
      <c r="X29" s="41"/>
      <c r="Y29" s="36">
        <f>Y12*O29</f>
        <v>16</v>
      </c>
      <c r="Z29" s="42"/>
      <c r="AA29" s="33">
        <f>SUM(Y29:Z29)</f>
        <v>16</v>
      </c>
      <c r="AB29" s="36">
        <f>SUM(Y29:Z29)</f>
        <v>16</v>
      </c>
      <c r="AC29" s="42"/>
      <c r="AD29" s="41"/>
      <c r="AE29" s="42"/>
      <c r="AF29" s="42"/>
      <c r="AG29" s="42"/>
      <c r="AH29" s="42"/>
      <c r="AI29" s="42"/>
      <c r="AJ29" s="41"/>
      <c r="AK29" s="42"/>
      <c r="AL29" s="42"/>
      <c r="AM29" s="42"/>
      <c r="AN29" s="42"/>
      <c r="AO29" s="42"/>
      <c r="AP29" s="41"/>
      <c r="AQ29" s="42"/>
      <c r="AR29" s="42"/>
      <c r="AS29" s="42"/>
      <c r="AT29" s="42"/>
      <c r="AU29" s="41"/>
      <c r="AV29" s="42"/>
      <c r="AW29" s="42"/>
      <c r="AX29" s="42"/>
      <c r="AY29" s="42"/>
      <c r="AZ29" s="42"/>
      <c r="BB29" s="45"/>
      <c r="BD29" s="36">
        <f>AB29+AH29+AN29+AS29+AY29</f>
        <v>16</v>
      </c>
      <c r="BF29" s="45"/>
      <c r="BH29" s="49">
        <f aca="true" t="shared" si="2" ref="BH29:BH36">SUM(BB29:BF29)</f>
        <v>16</v>
      </c>
    </row>
    <row r="30" spans="1:60" s="16" customFormat="1" ht="17.25" customHeight="1">
      <c r="A30" s="31">
        <v>18</v>
      </c>
      <c r="B30" s="284" t="s">
        <v>46</v>
      </c>
      <c r="C30" s="285"/>
      <c r="D30" s="285"/>
      <c r="E30" s="285"/>
      <c r="F30" s="285"/>
      <c r="G30" s="285"/>
      <c r="H30" s="285"/>
      <c r="I30" s="285"/>
      <c r="J30" s="285"/>
      <c r="K30" s="286"/>
      <c r="L30" s="87" t="s">
        <v>36</v>
      </c>
      <c r="M30" s="88"/>
      <c r="N30" s="86"/>
      <c r="O30" s="42" t="s">
        <v>75</v>
      </c>
      <c r="P30" s="42">
        <v>8</v>
      </c>
      <c r="Q30" s="41"/>
      <c r="R30" s="42"/>
      <c r="S30" s="42"/>
      <c r="T30" s="42"/>
      <c r="U30" s="42"/>
      <c r="V30" s="42"/>
      <c r="W30" s="42"/>
      <c r="X30" s="41"/>
      <c r="Y30" s="36">
        <f>Y12*7</f>
        <v>14</v>
      </c>
      <c r="Z30" s="42"/>
      <c r="AA30" s="33">
        <f>SUM(Y30:Z30)</f>
        <v>14</v>
      </c>
      <c r="AB30" s="36">
        <f>SUM(Y30:Z30)</f>
        <v>14</v>
      </c>
      <c r="AC30" s="42"/>
      <c r="AD30" s="41"/>
      <c r="AE30" s="42"/>
      <c r="AF30" s="42"/>
      <c r="AG30" s="42"/>
      <c r="AH30" s="42"/>
      <c r="AI30" s="42"/>
      <c r="AJ30" s="41"/>
      <c r="AK30" s="42"/>
      <c r="AL30" s="42"/>
      <c r="AM30" s="42"/>
      <c r="AN30" s="42"/>
      <c r="AO30" s="42"/>
      <c r="AP30" s="41"/>
      <c r="AQ30" s="42"/>
      <c r="AR30" s="42"/>
      <c r="AS30" s="42"/>
      <c r="AT30" s="42"/>
      <c r="AU30" s="41"/>
      <c r="AV30" s="42"/>
      <c r="AW30" s="42"/>
      <c r="AX30" s="42"/>
      <c r="AY30" s="42"/>
      <c r="AZ30" s="42"/>
      <c r="BB30" s="45"/>
      <c r="BD30" s="36">
        <f>AB30+AH30+AN30+AS30+AY30</f>
        <v>14</v>
      </c>
      <c r="BF30" s="45"/>
      <c r="BH30" s="49">
        <f t="shared" si="2"/>
        <v>14</v>
      </c>
    </row>
    <row r="31" spans="1:60" s="16" customFormat="1" ht="17.25" customHeight="1">
      <c r="A31" s="31">
        <v>19</v>
      </c>
      <c r="B31" s="283" t="s">
        <v>12</v>
      </c>
      <c r="C31" s="283"/>
      <c r="D31" s="283"/>
      <c r="E31" s="283"/>
      <c r="F31" s="283"/>
      <c r="G31" s="283"/>
      <c r="H31" s="283"/>
      <c r="I31" s="283"/>
      <c r="J31" s="283"/>
      <c r="K31" s="283"/>
      <c r="L31" s="87" t="s">
        <v>36</v>
      </c>
      <c r="M31" s="88"/>
      <c r="N31" s="86"/>
      <c r="O31" s="42" t="s">
        <v>77</v>
      </c>
      <c r="P31" s="42">
        <v>9</v>
      </c>
      <c r="Q31" s="41"/>
      <c r="R31" s="42"/>
      <c r="S31" s="42"/>
      <c r="T31" s="42"/>
      <c r="U31" s="42"/>
      <c r="V31" s="42"/>
      <c r="W31" s="42"/>
      <c r="X31" s="41"/>
      <c r="Y31" s="42"/>
      <c r="Z31" s="36">
        <f>Z12*4</f>
        <v>12</v>
      </c>
      <c r="AA31" s="33">
        <f>SUM(Y31:Z31)</f>
        <v>12</v>
      </c>
      <c r="AB31" s="36">
        <f>SUM(Y31:Z31)</f>
        <v>12</v>
      </c>
      <c r="AC31" s="42"/>
      <c r="AD31" s="41"/>
      <c r="AE31" s="42"/>
      <c r="AF31" s="42"/>
      <c r="AG31" s="42"/>
      <c r="AH31" s="42"/>
      <c r="AI31" s="42"/>
      <c r="AJ31" s="41"/>
      <c r="AK31" s="42"/>
      <c r="AL31" s="42"/>
      <c r="AM31" s="42"/>
      <c r="AN31" s="42"/>
      <c r="AO31" s="42"/>
      <c r="AP31" s="41"/>
      <c r="AQ31" s="42"/>
      <c r="AR31" s="42"/>
      <c r="AS31" s="42"/>
      <c r="AT31" s="42"/>
      <c r="AU31" s="41"/>
      <c r="AV31" s="42"/>
      <c r="AW31" s="42"/>
      <c r="AX31" s="42"/>
      <c r="AY31" s="42"/>
      <c r="AZ31" s="42"/>
      <c r="BB31" s="45"/>
      <c r="BD31" s="36">
        <f>AB31+AH31+AN31+AS31+AY31</f>
        <v>12</v>
      </c>
      <c r="BF31" s="45"/>
      <c r="BH31" s="49">
        <f t="shared" si="2"/>
        <v>12</v>
      </c>
    </row>
    <row r="32" spans="1:60" ht="17.25" customHeight="1">
      <c r="A32" s="10">
        <v>20</v>
      </c>
      <c r="B32" s="276" t="s">
        <v>13</v>
      </c>
      <c r="C32" s="276"/>
      <c r="D32" s="276"/>
      <c r="E32" s="276"/>
      <c r="F32" s="276"/>
      <c r="G32" s="276"/>
      <c r="H32" s="276"/>
      <c r="I32" s="276"/>
      <c r="J32" s="276"/>
      <c r="K32" s="276"/>
      <c r="L32" s="87"/>
      <c r="M32" s="88"/>
      <c r="N32" s="86" t="s">
        <v>53</v>
      </c>
      <c r="O32" s="42">
        <v>3</v>
      </c>
      <c r="P32" s="42">
        <v>3</v>
      </c>
      <c r="Q32" s="41"/>
      <c r="R32" s="42"/>
      <c r="S32" s="42"/>
      <c r="T32" s="42"/>
      <c r="U32" s="42"/>
      <c r="V32" s="42"/>
      <c r="W32" s="42"/>
      <c r="Y32" s="42"/>
      <c r="Z32" s="42"/>
      <c r="AA32" s="42"/>
      <c r="AB32" s="42"/>
      <c r="AC32" s="42"/>
      <c r="AE32" s="42"/>
      <c r="AF32" s="42"/>
      <c r="AG32" s="42"/>
      <c r="AH32" s="42"/>
      <c r="AI32" s="42"/>
      <c r="AK32" s="23">
        <f>AK12*O32</f>
        <v>9</v>
      </c>
      <c r="AL32" s="42"/>
      <c r="AM32" s="33">
        <f>SUM(AK32:AL32)</f>
        <v>9</v>
      </c>
      <c r="AN32" s="36">
        <f>AM32/2</f>
        <v>4.5</v>
      </c>
      <c r="AO32" s="22">
        <f>AM32/2</f>
        <v>4.5</v>
      </c>
      <c r="AQ32" s="42"/>
      <c r="AR32" s="42"/>
      <c r="AS32" s="42"/>
      <c r="AT32" s="42"/>
      <c r="AV32" s="42"/>
      <c r="AW32" s="42"/>
      <c r="AX32" s="42"/>
      <c r="AY32" s="42"/>
      <c r="AZ32" s="42"/>
      <c r="BB32" s="33">
        <f>U32+AA32+AG32+AM32+AR32+AX32</f>
        <v>9</v>
      </c>
      <c r="BD32" s="45"/>
      <c r="BE32" s="16"/>
      <c r="BF32" s="45"/>
      <c r="BG32" s="16"/>
      <c r="BH32" s="49">
        <f t="shared" si="2"/>
        <v>9</v>
      </c>
    </row>
    <row r="33" spans="1:60" ht="17.25" customHeight="1">
      <c r="A33" s="10">
        <v>21</v>
      </c>
      <c r="B33" s="276" t="s">
        <v>14</v>
      </c>
      <c r="C33" s="276"/>
      <c r="D33" s="276"/>
      <c r="E33" s="276"/>
      <c r="F33" s="276"/>
      <c r="G33" s="276"/>
      <c r="H33" s="276"/>
      <c r="I33" s="276"/>
      <c r="J33" s="276"/>
      <c r="K33" s="276"/>
      <c r="L33" s="87"/>
      <c r="M33" s="88"/>
      <c r="N33" s="86" t="s">
        <v>53</v>
      </c>
      <c r="O33" s="42">
        <v>5</v>
      </c>
      <c r="P33" s="42">
        <v>5</v>
      </c>
      <c r="Q33" s="41"/>
      <c r="R33" s="42"/>
      <c r="S33" s="42"/>
      <c r="T33" s="42"/>
      <c r="U33" s="42"/>
      <c r="V33" s="42"/>
      <c r="W33" s="42"/>
      <c r="Y33" s="42"/>
      <c r="Z33" s="42"/>
      <c r="AA33" s="42"/>
      <c r="AB33" s="42"/>
      <c r="AC33" s="42"/>
      <c r="AE33" s="42"/>
      <c r="AF33" s="42"/>
      <c r="AG33" s="42"/>
      <c r="AH33" s="42"/>
      <c r="AI33" s="42"/>
      <c r="AK33" s="23">
        <f>AK12*O33</f>
        <v>15</v>
      </c>
      <c r="AL33" s="42"/>
      <c r="AM33" s="33">
        <f>SUM(AK33:AL33)</f>
        <v>15</v>
      </c>
      <c r="AN33" s="36">
        <f>AM33/2</f>
        <v>7.5</v>
      </c>
      <c r="AO33" s="22">
        <f>AM33/2</f>
        <v>7.5</v>
      </c>
      <c r="AQ33" s="42"/>
      <c r="AR33" s="42"/>
      <c r="AS33" s="42"/>
      <c r="AT33" s="42"/>
      <c r="AV33" s="42"/>
      <c r="AW33" s="42"/>
      <c r="AX33" s="42"/>
      <c r="AY33" s="42"/>
      <c r="AZ33" s="42"/>
      <c r="BB33" s="33">
        <f>U33+AA33+AG33+AM33+AR33+AX33</f>
        <v>15</v>
      </c>
      <c r="BD33" s="45"/>
      <c r="BE33" s="16"/>
      <c r="BF33" s="45"/>
      <c r="BG33" s="16"/>
      <c r="BH33" s="49">
        <f t="shared" si="2"/>
        <v>15</v>
      </c>
    </row>
    <row r="34" spans="1:60" ht="17.25" customHeight="1">
      <c r="A34" s="10">
        <v>22</v>
      </c>
      <c r="B34" s="276" t="s">
        <v>47</v>
      </c>
      <c r="C34" s="276"/>
      <c r="D34" s="276"/>
      <c r="E34" s="276"/>
      <c r="F34" s="276"/>
      <c r="G34" s="276"/>
      <c r="H34" s="276"/>
      <c r="I34" s="276"/>
      <c r="J34" s="276"/>
      <c r="K34" s="276"/>
      <c r="L34" s="87"/>
      <c r="M34" s="88"/>
      <c r="N34" s="86" t="s">
        <v>53</v>
      </c>
      <c r="O34" s="42" t="s">
        <v>76</v>
      </c>
      <c r="P34" s="42">
        <v>6</v>
      </c>
      <c r="Q34" s="41"/>
      <c r="R34" s="42"/>
      <c r="S34" s="42"/>
      <c r="T34" s="42"/>
      <c r="U34" s="42"/>
      <c r="V34" s="42"/>
      <c r="W34" s="42"/>
      <c r="Y34" s="42"/>
      <c r="Z34" s="42"/>
      <c r="AA34" s="42"/>
      <c r="AB34" s="42"/>
      <c r="AC34" s="42"/>
      <c r="AE34" s="42"/>
      <c r="AF34" s="42"/>
      <c r="AG34" s="42"/>
      <c r="AH34" s="42"/>
      <c r="AI34" s="42"/>
      <c r="AK34" s="23">
        <f>AK12*5</f>
        <v>15</v>
      </c>
      <c r="AL34" s="42"/>
      <c r="AM34" s="33">
        <f>SUM(AK34:AL34)</f>
        <v>15</v>
      </c>
      <c r="AN34" s="36">
        <f>AM34/2</f>
        <v>7.5</v>
      </c>
      <c r="AO34" s="22">
        <f>AM34/2</f>
        <v>7.5</v>
      </c>
      <c r="AQ34" s="42"/>
      <c r="AR34" s="42"/>
      <c r="AS34" s="42"/>
      <c r="AT34" s="42"/>
      <c r="AV34" s="42"/>
      <c r="AW34" s="42"/>
      <c r="AX34" s="42"/>
      <c r="AY34" s="42"/>
      <c r="AZ34" s="42"/>
      <c r="BB34" s="33">
        <f>U34+AA34+AG34+AM34+AR34+AX34</f>
        <v>15</v>
      </c>
      <c r="BD34" s="45"/>
      <c r="BE34" s="16"/>
      <c r="BF34" s="45"/>
      <c r="BG34" s="16"/>
      <c r="BH34" s="49">
        <f t="shared" si="2"/>
        <v>15</v>
      </c>
    </row>
    <row r="35" spans="1:60" ht="17.25" customHeight="1">
      <c r="A35" s="10">
        <v>23</v>
      </c>
      <c r="B35" s="276" t="s">
        <v>15</v>
      </c>
      <c r="C35" s="276"/>
      <c r="D35" s="276"/>
      <c r="E35" s="276"/>
      <c r="F35" s="276"/>
      <c r="G35" s="276"/>
      <c r="H35" s="276"/>
      <c r="I35" s="276"/>
      <c r="J35" s="276"/>
      <c r="K35" s="276"/>
      <c r="L35" s="87"/>
      <c r="M35" s="88"/>
      <c r="N35" s="86" t="s">
        <v>53</v>
      </c>
      <c r="O35" s="42">
        <v>2</v>
      </c>
      <c r="P35" s="42">
        <v>2</v>
      </c>
      <c r="Q35" s="41"/>
      <c r="R35" s="42"/>
      <c r="S35" s="42"/>
      <c r="T35" s="42"/>
      <c r="U35" s="42"/>
      <c r="V35" s="42"/>
      <c r="W35" s="42"/>
      <c r="Y35" s="42"/>
      <c r="Z35" s="42"/>
      <c r="AA35" s="42"/>
      <c r="AB35" s="42"/>
      <c r="AC35" s="42"/>
      <c r="AE35" s="42"/>
      <c r="AF35" s="42"/>
      <c r="AG35" s="42"/>
      <c r="AH35" s="42"/>
      <c r="AI35" s="42"/>
      <c r="AK35" s="23">
        <f>AK12*O35</f>
        <v>6</v>
      </c>
      <c r="AL35" s="42"/>
      <c r="AM35" s="33">
        <f>SUM(AK35:AL35)</f>
        <v>6</v>
      </c>
      <c r="AN35" s="36">
        <f>AM35/2</f>
        <v>3</v>
      </c>
      <c r="AO35" s="22">
        <f>AM35/2</f>
        <v>3</v>
      </c>
      <c r="AQ35" s="42"/>
      <c r="AR35" s="42"/>
      <c r="AS35" s="42"/>
      <c r="AT35" s="42"/>
      <c r="AV35" s="42"/>
      <c r="AW35" s="42"/>
      <c r="AX35" s="42"/>
      <c r="AY35" s="42"/>
      <c r="AZ35" s="42"/>
      <c r="BB35" s="33">
        <f>U35+AA35+AG35+AM35+AR35+AX35</f>
        <v>6</v>
      </c>
      <c r="BD35" s="45"/>
      <c r="BE35" s="16"/>
      <c r="BF35" s="45"/>
      <c r="BG35" s="16"/>
      <c r="BH35" s="49">
        <f t="shared" si="2"/>
        <v>6</v>
      </c>
    </row>
    <row r="36" spans="1:60" ht="17.25" customHeight="1">
      <c r="A36" s="10">
        <v>24</v>
      </c>
      <c r="B36" s="276" t="s">
        <v>16</v>
      </c>
      <c r="C36" s="276"/>
      <c r="D36" s="276"/>
      <c r="E36" s="276"/>
      <c r="F36" s="276"/>
      <c r="G36" s="276"/>
      <c r="H36" s="276"/>
      <c r="I36" s="276"/>
      <c r="J36" s="276"/>
      <c r="K36" s="276"/>
      <c r="L36" s="87"/>
      <c r="M36" s="88"/>
      <c r="N36" s="86" t="s">
        <v>53</v>
      </c>
      <c r="O36" s="42" t="s">
        <v>79</v>
      </c>
      <c r="P36" s="42">
        <v>5</v>
      </c>
      <c r="Q36" s="41"/>
      <c r="R36" s="42"/>
      <c r="S36" s="42"/>
      <c r="T36" s="42"/>
      <c r="U36" s="42"/>
      <c r="V36" s="42"/>
      <c r="W36" s="42"/>
      <c r="Y36" s="42"/>
      <c r="Z36" s="42"/>
      <c r="AA36" s="42"/>
      <c r="AB36" s="42"/>
      <c r="AC36" s="42"/>
      <c r="AE36" s="42"/>
      <c r="AF36" s="42"/>
      <c r="AG36" s="42"/>
      <c r="AH36" s="42"/>
      <c r="AI36" s="42"/>
      <c r="AK36" s="42"/>
      <c r="AL36" s="23">
        <f>AL12*4</f>
        <v>16</v>
      </c>
      <c r="AM36" s="33">
        <f>SUM(AK36:AL36)</f>
        <v>16</v>
      </c>
      <c r="AN36" s="36">
        <f>AM36/2</f>
        <v>8</v>
      </c>
      <c r="AO36" s="22">
        <f>AM36/2</f>
        <v>8</v>
      </c>
      <c r="AQ36" s="42"/>
      <c r="AR36" s="42"/>
      <c r="AS36" s="42"/>
      <c r="AT36" s="42"/>
      <c r="AV36" s="42"/>
      <c r="AW36" s="42"/>
      <c r="AX36" s="42"/>
      <c r="AY36" s="42"/>
      <c r="AZ36" s="42"/>
      <c r="BB36" s="33">
        <f>U36+AA36+AG36+AM36+AR36+AX36</f>
        <v>16</v>
      </c>
      <c r="BD36" s="45"/>
      <c r="BE36" s="16"/>
      <c r="BF36" s="45"/>
      <c r="BG36" s="16"/>
      <c r="BH36" s="49">
        <f t="shared" si="2"/>
        <v>16</v>
      </c>
    </row>
    <row r="37" spans="1:60" ht="17.25" customHeight="1">
      <c r="A37" s="10">
        <v>25</v>
      </c>
      <c r="B37" s="276" t="s">
        <v>17</v>
      </c>
      <c r="C37" s="276"/>
      <c r="D37" s="276"/>
      <c r="E37" s="276"/>
      <c r="F37" s="276"/>
      <c r="G37" s="276"/>
      <c r="H37" s="276"/>
      <c r="I37" s="276"/>
      <c r="J37" s="276"/>
      <c r="K37" s="276"/>
      <c r="L37" s="87"/>
      <c r="M37" s="88"/>
      <c r="N37" s="86" t="s">
        <v>53</v>
      </c>
      <c r="O37" s="42">
        <v>7</v>
      </c>
      <c r="P37" s="42">
        <v>7</v>
      </c>
      <c r="Q37" s="41"/>
      <c r="R37" s="42"/>
      <c r="S37" s="42"/>
      <c r="T37" s="42"/>
      <c r="U37" s="42"/>
      <c r="V37" s="42"/>
      <c r="W37" s="42"/>
      <c r="Y37" s="42"/>
      <c r="Z37" s="42"/>
      <c r="AA37" s="42"/>
      <c r="AB37" s="42"/>
      <c r="AC37" s="42"/>
      <c r="AE37" s="42"/>
      <c r="AF37" s="42"/>
      <c r="AG37" s="42"/>
      <c r="AH37" s="42"/>
      <c r="AI37" s="42"/>
      <c r="AK37" s="42"/>
      <c r="AL37" s="42"/>
      <c r="AM37" s="42"/>
      <c r="AN37" s="42"/>
      <c r="AO37" s="42"/>
      <c r="AQ37" s="42"/>
      <c r="AR37" s="42"/>
      <c r="AS37" s="42"/>
      <c r="AT37" s="42"/>
      <c r="AV37" s="42"/>
      <c r="AW37" s="42"/>
      <c r="AX37" s="42"/>
      <c r="AY37" s="42"/>
      <c r="AZ37" s="42"/>
      <c r="BB37" s="45"/>
      <c r="BD37" s="45"/>
      <c r="BE37" s="16"/>
      <c r="BF37" s="45"/>
      <c r="BG37" s="16"/>
      <c r="BH37" s="45"/>
    </row>
    <row r="38" spans="1:60" ht="17.25" customHeight="1">
      <c r="A38" s="10">
        <v>26</v>
      </c>
      <c r="B38" s="276" t="s">
        <v>48</v>
      </c>
      <c r="C38" s="276"/>
      <c r="D38" s="276"/>
      <c r="E38" s="276"/>
      <c r="F38" s="276"/>
      <c r="G38" s="276"/>
      <c r="H38" s="276"/>
      <c r="I38" s="276"/>
      <c r="J38" s="276"/>
      <c r="K38" s="276"/>
      <c r="L38" s="87"/>
      <c r="M38" s="88"/>
      <c r="N38" s="86" t="s">
        <v>53</v>
      </c>
      <c r="O38" s="42">
        <v>6</v>
      </c>
      <c r="P38" s="42">
        <v>6</v>
      </c>
      <c r="Q38" s="41"/>
      <c r="R38" s="42"/>
      <c r="S38" s="42"/>
      <c r="T38" s="42"/>
      <c r="U38" s="42"/>
      <c r="V38" s="42"/>
      <c r="W38" s="42"/>
      <c r="Y38" s="42"/>
      <c r="Z38" s="42"/>
      <c r="AA38" s="42"/>
      <c r="AB38" s="42"/>
      <c r="AC38" s="42"/>
      <c r="AE38" s="42"/>
      <c r="AF38" s="42"/>
      <c r="AG38" s="42"/>
      <c r="AH38" s="42"/>
      <c r="AI38" s="42"/>
      <c r="AK38" s="42"/>
      <c r="AL38" s="42"/>
      <c r="AM38" s="42"/>
      <c r="AN38" s="42"/>
      <c r="AO38" s="42"/>
      <c r="AQ38" s="42"/>
      <c r="AR38" s="42"/>
      <c r="AS38" s="42"/>
      <c r="AT38" s="42"/>
      <c r="AV38" s="42"/>
      <c r="AW38" s="42"/>
      <c r="AX38" s="42"/>
      <c r="AY38" s="42"/>
      <c r="AZ38" s="42"/>
      <c r="BB38" s="45"/>
      <c r="BD38" s="45"/>
      <c r="BE38" s="16"/>
      <c r="BF38" s="45"/>
      <c r="BG38" s="16"/>
      <c r="BH38" s="45"/>
    </row>
    <row r="39" spans="1:60" ht="17.25" customHeight="1">
      <c r="A39" s="10">
        <v>27</v>
      </c>
      <c r="B39" s="276" t="s">
        <v>18</v>
      </c>
      <c r="C39" s="276"/>
      <c r="D39" s="276"/>
      <c r="E39" s="276"/>
      <c r="F39" s="276"/>
      <c r="G39" s="276"/>
      <c r="H39" s="276"/>
      <c r="I39" s="276"/>
      <c r="J39" s="276"/>
      <c r="K39" s="276"/>
      <c r="L39" s="87"/>
      <c r="M39" s="88"/>
      <c r="N39" s="86" t="s">
        <v>53</v>
      </c>
      <c r="O39" s="42">
        <v>4</v>
      </c>
      <c r="P39" s="42">
        <v>4</v>
      </c>
      <c r="Q39" s="41"/>
      <c r="R39" s="42"/>
      <c r="S39" s="42"/>
      <c r="T39" s="42"/>
      <c r="U39" s="42"/>
      <c r="V39" s="42"/>
      <c r="W39" s="42"/>
      <c r="Y39" s="42"/>
      <c r="Z39" s="42"/>
      <c r="AA39" s="42"/>
      <c r="AB39" s="42"/>
      <c r="AC39" s="42"/>
      <c r="AE39" s="42"/>
      <c r="AF39" s="42"/>
      <c r="AG39" s="42"/>
      <c r="AH39" s="42"/>
      <c r="AI39" s="42"/>
      <c r="AK39" s="42"/>
      <c r="AL39" s="42"/>
      <c r="AM39" s="42"/>
      <c r="AN39" s="42"/>
      <c r="AO39" s="42"/>
      <c r="AQ39" s="42"/>
      <c r="AR39" s="42"/>
      <c r="AS39" s="42"/>
      <c r="AT39" s="42"/>
      <c r="AV39" s="42"/>
      <c r="AW39" s="42"/>
      <c r="AX39" s="42"/>
      <c r="AY39" s="42"/>
      <c r="AZ39" s="42"/>
      <c r="BB39" s="45"/>
      <c r="BD39" s="45"/>
      <c r="BE39" s="16"/>
      <c r="BF39" s="45"/>
      <c r="BG39" s="16"/>
      <c r="BH39" s="45"/>
    </row>
    <row r="40" spans="1:60" ht="17.25" customHeight="1">
      <c r="A40" s="10">
        <v>28</v>
      </c>
      <c r="B40" s="276" t="s">
        <v>49</v>
      </c>
      <c r="C40" s="276"/>
      <c r="D40" s="276"/>
      <c r="E40" s="276"/>
      <c r="F40" s="276"/>
      <c r="G40" s="276"/>
      <c r="H40" s="276"/>
      <c r="I40" s="276"/>
      <c r="J40" s="276"/>
      <c r="K40" s="276"/>
      <c r="L40" s="87"/>
      <c r="M40" s="88"/>
      <c r="N40" s="86" t="s">
        <v>53</v>
      </c>
      <c r="O40" s="42">
        <v>7</v>
      </c>
      <c r="P40" s="42">
        <v>7</v>
      </c>
      <c r="Q40" s="41"/>
      <c r="R40" s="42"/>
      <c r="S40" s="42"/>
      <c r="T40" s="42"/>
      <c r="U40" s="42"/>
      <c r="V40" s="42"/>
      <c r="W40" s="42"/>
      <c r="Y40" s="42"/>
      <c r="Z40" s="42"/>
      <c r="AA40" s="42"/>
      <c r="AB40" s="42"/>
      <c r="AC40" s="42"/>
      <c r="AE40" s="42"/>
      <c r="AF40" s="42"/>
      <c r="AG40" s="42"/>
      <c r="AH40" s="42"/>
      <c r="AI40" s="42"/>
      <c r="AK40" s="42"/>
      <c r="AL40" s="42"/>
      <c r="AM40" s="42"/>
      <c r="AN40" s="42"/>
      <c r="AO40" s="42"/>
      <c r="AQ40" s="42"/>
      <c r="AR40" s="42"/>
      <c r="AS40" s="42"/>
      <c r="AT40" s="42"/>
      <c r="AV40" s="42"/>
      <c r="AW40" s="42"/>
      <c r="AX40" s="42"/>
      <c r="AY40" s="42"/>
      <c r="AZ40" s="42"/>
      <c r="BB40" s="45"/>
      <c r="BD40" s="45"/>
      <c r="BE40" s="16"/>
      <c r="BF40" s="45"/>
      <c r="BG40" s="16"/>
      <c r="BH40" s="45"/>
    </row>
    <row r="41" spans="1:60" ht="17.25" customHeight="1">
      <c r="A41" s="10">
        <v>29</v>
      </c>
      <c r="B41" s="276" t="s">
        <v>19</v>
      </c>
      <c r="C41" s="276"/>
      <c r="D41" s="276"/>
      <c r="E41" s="276"/>
      <c r="F41" s="276"/>
      <c r="G41" s="276"/>
      <c r="H41" s="276"/>
      <c r="I41" s="276"/>
      <c r="J41" s="276"/>
      <c r="K41" s="276"/>
      <c r="L41" s="87"/>
      <c r="M41" s="88"/>
      <c r="N41" s="86" t="s">
        <v>53</v>
      </c>
      <c r="O41" s="42">
        <v>4</v>
      </c>
      <c r="P41" s="42">
        <v>4</v>
      </c>
      <c r="Q41" s="41"/>
      <c r="R41" s="42"/>
      <c r="S41" s="42"/>
      <c r="T41" s="42"/>
      <c r="U41" s="42"/>
      <c r="V41" s="42"/>
      <c r="W41" s="42"/>
      <c r="Y41" s="42"/>
      <c r="Z41" s="42"/>
      <c r="AA41" s="42"/>
      <c r="AB41" s="42"/>
      <c r="AC41" s="42"/>
      <c r="AE41" s="42"/>
      <c r="AF41" s="42"/>
      <c r="AG41" s="42"/>
      <c r="AH41" s="42"/>
      <c r="AI41" s="42"/>
      <c r="AK41" s="42"/>
      <c r="AL41" s="42"/>
      <c r="AM41" s="42"/>
      <c r="AN41" s="42"/>
      <c r="AO41" s="42"/>
      <c r="AQ41" s="42"/>
      <c r="AR41" s="42"/>
      <c r="AS41" s="42"/>
      <c r="AT41" s="42"/>
      <c r="AV41" s="42"/>
      <c r="AW41" s="42"/>
      <c r="AX41" s="42"/>
      <c r="AY41" s="42"/>
      <c r="AZ41" s="42"/>
      <c r="BB41" s="45"/>
      <c r="BD41" s="45"/>
      <c r="BE41" s="16"/>
      <c r="BF41" s="45"/>
      <c r="BG41" s="16"/>
      <c r="BH41" s="45"/>
    </row>
    <row r="42" spans="1:60" ht="17.25" customHeight="1">
      <c r="A42" s="10">
        <v>30</v>
      </c>
      <c r="B42" s="276" t="s">
        <v>20</v>
      </c>
      <c r="C42" s="276"/>
      <c r="D42" s="276"/>
      <c r="E42" s="276"/>
      <c r="F42" s="276"/>
      <c r="G42" s="276"/>
      <c r="H42" s="276"/>
      <c r="I42" s="276"/>
      <c r="J42" s="276"/>
      <c r="K42" s="276"/>
      <c r="L42" s="87"/>
      <c r="M42" s="88"/>
      <c r="N42" s="86" t="s">
        <v>53</v>
      </c>
      <c r="O42" s="42">
        <v>4</v>
      </c>
      <c r="P42" s="42">
        <v>4</v>
      </c>
      <c r="Q42" s="41"/>
      <c r="R42" s="42"/>
      <c r="S42" s="42"/>
      <c r="T42" s="42"/>
      <c r="U42" s="42"/>
      <c r="V42" s="42"/>
      <c r="W42" s="42"/>
      <c r="Y42" s="42"/>
      <c r="Z42" s="42"/>
      <c r="AA42" s="42"/>
      <c r="AB42" s="42"/>
      <c r="AC42" s="42"/>
      <c r="AE42" s="42"/>
      <c r="AF42" s="42"/>
      <c r="AG42" s="42"/>
      <c r="AH42" s="42"/>
      <c r="AI42" s="42"/>
      <c r="AK42" s="42"/>
      <c r="AL42" s="42"/>
      <c r="AM42" s="42"/>
      <c r="AN42" s="42"/>
      <c r="AO42" s="42"/>
      <c r="AQ42" s="42"/>
      <c r="AR42" s="42"/>
      <c r="AS42" s="42"/>
      <c r="AT42" s="42"/>
      <c r="AV42" s="42"/>
      <c r="AW42" s="42"/>
      <c r="AX42" s="42"/>
      <c r="AY42" s="42"/>
      <c r="AZ42" s="42"/>
      <c r="BB42" s="45"/>
      <c r="BD42" s="45"/>
      <c r="BE42" s="16"/>
      <c r="BF42" s="45"/>
      <c r="BG42" s="16"/>
      <c r="BH42" s="45"/>
    </row>
    <row r="43" spans="1:60" ht="17.25" customHeight="1">
      <c r="A43" s="10">
        <v>31</v>
      </c>
      <c r="B43" s="276" t="s">
        <v>21</v>
      </c>
      <c r="C43" s="276"/>
      <c r="D43" s="276"/>
      <c r="E43" s="276"/>
      <c r="F43" s="276"/>
      <c r="G43" s="276"/>
      <c r="H43" s="276"/>
      <c r="I43" s="276"/>
      <c r="J43" s="276"/>
      <c r="K43" s="276"/>
      <c r="L43" s="87"/>
      <c r="M43" s="88"/>
      <c r="N43" s="86" t="s">
        <v>53</v>
      </c>
      <c r="O43" s="42">
        <v>4</v>
      </c>
      <c r="P43" s="42">
        <v>4</v>
      </c>
      <c r="Q43" s="41"/>
      <c r="R43" s="42"/>
      <c r="S43" s="42"/>
      <c r="T43" s="42"/>
      <c r="U43" s="42"/>
      <c r="V43" s="42"/>
      <c r="W43" s="42"/>
      <c r="Y43" s="42"/>
      <c r="Z43" s="42"/>
      <c r="AA43" s="42"/>
      <c r="AB43" s="42"/>
      <c r="AC43" s="42"/>
      <c r="AE43" s="42"/>
      <c r="AF43" s="42"/>
      <c r="AG43" s="42"/>
      <c r="AH43" s="42"/>
      <c r="AI43" s="42"/>
      <c r="AK43" s="42"/>
      <c r="AL43" s="42"/>
      <c r="AM43" s="42"/>
      <c r="AN43" s="42"/>
      <c r="AO43" s="42"/>
      <c r="AQ43" s="42"/>
      <c r="AR43" s="42"/>
      <c r="AS43" s="42"/>
      <c r="AT43" s="42"/>
      <c r="AV43" s="42"/>
      <c r="AW43" s="42"/>
      <c r="AX43" s="42"/>
      <c r="AY43" s="42"/>
      <c r="AZ43" s="42"/>
      <c r="BB43" s="45"/>
      <c r="BD43" s="45"/>
      <c r="BE43" s="16"/>
      <c r="BF43" s="45"/>
      <c r="BG43" s="16"/>
      <c r="BH43" s="45"/>
    </row>
    <row r="44" spans="1:60" s="16" customFormat="1" ht="17.25" customHeight="1">
      <c r="A44" s="31">
        <v>32</v>
      </c>
      <c r="B44" s="283" t="s">
        <v>22</v>
      </c>
      <c r="C44" s="283"/>
      <c r="D44" s="283"/>
      <c r="E44" s="283"/>
      <c r="F44" s="283"/>
      <c r="G44" s="283"/>
      <c r="H44" s="283"/>
      <c r="I44" s="283"/>
      <c r="J44" s="283"/>
      <c r="K44" s="283"/>
      <c r="L44" s="87"/>
      <c r="M44" s="88" t="s">
        <v>35</v>
      </c>
      <c r="N44" s="86"/>
      <c r="O44" s="42">
        <v>4</v>
      </c>
      <c r="P44" s="42">
        <v>4</v>
      </c>
      <c r="Q44" s="41"/>
      <c r="R44" s="42"/>
      <c r="S44" s="42"/>
      <c r="T44" s="42"/>
      <c r="U44" s="42"/>
      <c r="V44" s="42"/>
      <c r="W44" s="42"/>
      <c r="X44" s="41"/>
      <c r="Y44" s="42"/>
      <c r="Z44" s="42"/>
      <c r="AA44" s="42"/>
      <c r="AB44" s="42"/>
      <c r="AC44" s="42"/>
      <c r="AD44" s="41"/>
      <c r="AE44" s="42"/>
      <c r="AF44" s="42"/>
      <c r="AG44" s="42"/>
      <c r="AH44" s="42"/>
      <c r="AI44" s="42"/>
      <c r="AJ44" s="41"/>
      <c r="AK44" s="42"/>
      <c r="AL44" s="42"/>
      <c r="AM44" s="42"/>
      <c r="AN44" s="42"/>
      <c r="AO44" s="42"/>
      <c r="AP44" s="41"/>
      <c r="AQ44" s="42"/>
      <c r="AR44" s="42"/>
      <c r="AS44" s="42"/>
      <c r="AT44" s="42"/>
      <c r="AU44" s="41"/>
      <c r="AV44" s="42"/>
      <c r="AW44" s="20">
        <f>AW12*P44</f>
        <v>8</v>
      </c>
      <c r="AX44" s="33">
        <f>SUM(AV44:AW44)</f>
        <v>8</v>
      </c>
      <c r="AY44" s="42"/>
      <c r="AZ44" s="22">
        <f>AX44</f>
        <v>8</v>
      </c>
      <c r="BB44" s="45"/>
      <c r="BD44" s="45"/>
      <c r="BF44" s="22">
        <f>AC44+AI44+AO44+AT44+AZ44</f>
        <v>8</v>
      </c>
      <c r="BH44" s="49">
        <f>SUM(BB44:BF44)</f>
        <v>8</v>
      </c>
    </row>
    <row r="45" spans="1:60" s="16" customFormat="1" ht="17.25" customHeight="1">
      <c r="A45" s="31">
        <v>33</v>
      </c>
      <c r="B45" s="283" t="s">
        <v>50</v>
      </c>
      <c r="C45" s="283"/>
      <c r="D45" s="283"/>
      <c r="E45" s="283"/>
      <c r="F45" s="283"/>
      <c r="G45" s="283"/>
      <c r="H45" s="283"/>
      <c r="I45" s="283"/>
      <c r="J45" s="283"/>
      <c r="K45" s="283"/>
      <c r="L45" s="87"/>
      <c r="M45" s="88" t="s">
        <v>35</v>
      </c>
      <c r="N45" s="86"/>
      <c r="O45" s="42">
        <v>8</v>
      </c>
      <c r="P45" s="42">
        <v>8</v>
      </c>
      <c r="Q45" s="41"/>
      <c r="R45" s="42"/>
      <c r="S45" s="42"/>
      <c r="T45" s="42"/>
      <c r="U45" s="42"/>
      <c r="V45" s="42"/>
      <c r="W45" s="42"/>
      <c r="X45" s="41"/>
      <c r="Y45" s="42"/>
      <c r="Z45" s="42"/>
      <c r="AA45" s="42"/>
      <c r="AB45" s="42"/>
      <c r="AC45" s="42"/>
      <c r="AD45" s="41"/>
      <c r="AE45" s="42"/>
      <c r="AF45" s="42"/>
      <c r="AG45" s="42"/>
      <c r="AH45" s="42"/>
      <c r="AI45" s="42"/>
      <c r="AJ45" s="41"/>
      <c r="AK45" s="42"/>
      <c r="AL45" s="42"/>
      <c r="AM45" s="42"/>
      <c r="AN45" s="42"/>
      <c r="AO45" s="42"/>
      <c r="AP45" s="41"/>
      <c r="AQ45" s="42"/>
      <c r="AR45" s="42"/>
      <c r="AS45" s="42"/>
      <c r="AT45" s="42"/>
      <c r="AU45" s="41"/>
      <c r="AV45" s="20">
        <f>AV12*P45</f>
        <v>8</v>
      </c>
      <c r="AW45" s="42"/>
      <c r="AX45" s="33">
        <f>SUM(AV45:AW45)</f>
        <v>8</v>
      </c>
      <c r="AY45" s="42"/>
      <c r="AZ45" s="22">
        <f>AX45</f>
        <v>8</v>
      </c>
      <c r="BB45" s="45"/>
      <c r="BD45" s="45"/>
      <c r="BF45" s="22">
        <f aca="true" t="shared" si="3" ref="BF45:BF53">AC45+AI45+AO45+AT45+AZ45</f>
        <v>8</v>
      </c>
      <c r="BH45" s="49">
        <f>SUM(BB45:BF45)</f>
        <v>8</v>
      </c>
    </row>
    <row r="46" spans="1:60" s="16" customFormat="1" ht="17.25" customHeight="1">
      <c r="A46" s="31">
        <v>34</v>
      </c>
      <c r="B46" s="283" t="s">
        <v>107</v>
      </c>
      <c r="C46" s="283"/>
      <c r="D46" s="283"/>
      <c r="E46" s="283"/>
      <c r="F46" s="283"/>
      <c r="G46" s="283"/>
      <c r="H46" s="283"/>
      <c r="I46" s="283"/>
      <c r="J46" s="283"/>
      <c r="K46" s="283"/>
      <c r="L46" s="87"/>
      <c r="M46" s="88" t="s">
        <v>35</v>
      </c>
      <c r="N46" s="86"/>
      <c r="O46" s="42">
        <v>4</v>
      </c>
      <c r="P46" s="42" t="s">
        <v>108</v>
      </c>
      <c r="Q46" s="41"/>
      <c r="R46" s="42"/>
      <c r="S46" s="42"/>
      <c r="T46" s="42"/>
      <c r="U46" s="42"/>
      <c r="V46" s="42"/>
      <c r="W46" s="42"/>
      <c r="X46" s="41"/>
      <c r="Y46" s="42"/>
      <c r="Z46" s="42"/>
      <c r="AA46" s="42"/>
      <c r="AB46" s="42"/>
      <c r="AC46" s="42"/>
      <c r="AD46" s="41"/>
      <c r="AE46" s="42"/>
      <c r="AF46" s="42"/>
      <c r="AG46" s="42"/>
      <c r="AH46" s="42"/>
      <c r="AI46" s="42"/>
      <c r="AJ46" s="41"/>
      <c r="AK46" s="42"/>
      <c r="AL46" s="42"/>
      <c r="AM46" s="42"/>
      <c r="AN46" s="42"/>
      <c r="AO46" s="42"/>
      <c r="AP46" s="41"/>
      <c r="AQ46" s="42"/>
      <c r="AR46" s="42"/>
      <c r="AS46" s="42"/>
      <c r="AT46" s="42"/>
      <c r="AU46" s="41"/>
      <c r="AV46" s="42"/>
      <c r="AW46" s="20">
        <f>AW12*6</f>
        <v>12</v>
      </c>
      <c r="AX46" s="33">
        <f>SUM(AV46:AW46)</f>
        <v>12</v>
      </c>
      <c r="AY46" s="42"/>
      <c r="AZ46" s="22">
        <f>AX46</f>
        <v>12</v>
      </c>
      <c r="BB46" s="45"/>
      <c r="BD46" s="45"/>
      <c r="BF46" s="22">
        <f t="shared" si="3"/>
        <v>12</v>
      </c>
      <c r="BH46" s="49">
        <f>SUM(BB46:BF46)</f>
        <v>12</v>
      </c>
    </row>
    <row r="47" spans="1:60" s="16" customFormat="1" ht="17.25" customHeight="1">
      <c r="A47" s="31">
        <v>35</v>
      </c>
      <c r="B47" s="283" t="s">
        <v>23</v>
      </c>
      <c r="C47" s="283"/>
      <c r="D47" s="283"/>
      <c r="E47" s="283"/>
      <c r="F47" s="283"/>
      <c r="G47" s="283"/>
      <c r="H47" s="283"/>
      <c r="I47" s="283"/>
      <c r="J47" s="283"/>
      <c r="K47" s="283"/>
      <c r="L47" s="87"/>
      <c r="M47" s="88" t="s">
        <v>35</v>
      </c>
      <c r="N47" s="86"/>
      <c r="O47" s="42">
        <v>7</v>
      </c>
      <c r="P47" s="42">
        <v>7</v>
      </c>
      <c r="Q47" s="41"/>
      <c r="R47" s="42"/>
      <c r="S47" s="42"/>
      <c r="T47" s="42"/>
      <c r="U47" s="42"/>
      <c r="V47" s="42"/>
      <c r="W47" s="42"/>
      <c r="X47" s="41"/>
      <c r="Y47" s="42"/>
      <c r="Z47" s="42"/>
      <c r="AA47" s="42"/>
      <c r="AB47" s="42"/>
      <c r="AC47" s="42"/>
      <c r="AD47" s="41"/>
      <c r="AE47" s="42"/>
      <c r="AF47" s="42"/>
      <c r="AG47" s="42"/>
      <c r="AH47" s="42"/>
      <c r="AI47" s="42"/>
      <c r="AJ47" s="41"/>
      <c r="AK47" s="42"/>
      <c r="AL47" s="42"/>
      <c r="AM47" s="42"/>
      <c r="AN47" s="42"/>
      <c r="AO47" s="42"/>
      <c r="AP47" s="41"/>
      <c r="AQ47" s="42"/>
      <c r="AR47" s="42"/>
      <c r="AS47" s="42"/>
      <c r="AT47" s="42"/>
      <c r="AU47" s="41"/>
      <c r="AV47" s="42"/>
      <c r="AW47" s="42"/>
      <c r="AX47" s="42"/>
      <c r="AY47" s="42"/>
      <c r="AZ47" s="42"/>
      <c r="BB47" s="45"/>
      <c r="BD47" s="45"/>
      <c r="BF47" s="70"/>
      <c r="BH47" s="45"/>
    </row>
    <row r="48" spans="1:60" s="16" customFormat="1" ht="17.25" customHeight="1">
      <c r="A48" s="31">
        <v>36</v>
      </c>
      <c r="B48" s="283" t="s">
        <v>24</v>
      </c>
      <c r="C48" s="283"/>
      <c r="D48" s="283"/>
      <c r="E48" s="283"/>
      <c r="F48" s="283"/>
      <c r="G48" s="283"/>
      <c r="H48" s="283"/>
      <c r="I48" s="283"/>
      <c r="J48" s="283"/>
      <c r="K48" s="283"/>
      <c r="L48" s="87"/>
      <c r="M48" s="88" t="s">
        <v>35</v>
      </c>
      <c r="N48" s="86"/>
      <c r="O48" s="42">
        <v>5</v>
      </c>
      <c r="P48" s="42">
        <v>5</v>
      </c>
      <c r="Q48" s="41"/>
      <c r="R48" s="42"/>
      <c r="S48" s="42"/>
      <c r="T48" s="42"/>
      <c r="U48" s="42"/>
      <c r="V48" s="42"/>
      <c r="W48" s="42"/>
      <c r="X48" s="41"/>
      <c r="Y48" s="42"/>
      <c r="Z48" s="42"/>
      <c r="AA48" s="42"/>
      <c r="AB48" s="42"/>
      <c r="AC48" s="42"/>
      <c r="AD48" s="41"/>
      <c r="AE48" s="42"/>
      <c r="AF48" s="42"/>
      <c r="AG48" s="42"/>
      <c r="AH48" s="42"/>
      <c r="AI48" s="42"/>
      <c r="AJ48" s="41"/>
      <c r="AK48" s="42"/>
      <c r="AL48" s="42"/>
      <c r="AM48" s="42"/>
      <c r="AN48" s="42"/>
      <c r="AO48" s="42"/>
      <c r="AP48" s="41"/>
      <c r="AQ48" s="42"/>
      <c r="AR48" s="42"/>
      <c r="AS48" s="42"/>
      <c r="AT48" s="42"/>
      <c r="AU48" s="41"/>
      <c r="AV48" s="42"/>
      <c r="AW48" s="42"/>
      <c r="AX48" s="42"/>
      <c r="AY48" s="42"/>
      <c r="AZ48" s="42"/>
      <c r="BB48" s="45"/>
      <c r="BD48" s="45"/>
      <c r="BF48" s="70"/>
      <c r="BH48" s="45"/>
    </row>
    <row r="49" spans="1:60" s="16" customFormat="1" ht="17.25" customHeight="1">
      <c r="A49" s="31">
        <v>37</v>
      </c>
      <c r="B49" s="283" t="s">
        <v>25</v>
      </c>
      <c r="C49" s="283"/>
      <c r="D49" s="283"/>
      <c r="E49" s="283"/>
      <c r="F49" s="283"/>
      <c r="G49" s="283"/>
      <c r="H49" s="283"/>
      <c r="I49" s="283"/>
      <c r="J49" s="283"/>
      <c r="K49" s="283"/>
      <c r="L49" s="87"/>
      <c r="M49" s="88" t="s">
        <v>35</v>
      </c>
      <c r="N49" s="86"/>
      <c r="O49" s="42">
        <v>4</v>
      </c>
      <c r="P49" s="42">
        <v>4</v>
      </c>
      <c r="Q49" s="41"/>
      <c r="R49" s="42"/>
      <c r="S49" s="42"/>
      <c r="T49" s="42"/>
      <c r="U49" s="42"/>
      <c r="V49" s="42"/>
      <c r="W49" s="42"/>
      <c r="X49" s="41"/>
      <c r="Y49" s="42"/>
      <c r="Z49" s="42"/>
      <c r="AA49" s="42"/>
      <c r="AB49" s="42"/>
      <c r="AC49" s="42"/>
      <c r="AD49" s="41"/>
      <c r="AE49" s="42"/>
      <c r="AF49" s="42"/>
      <c r="AG49" s="42"/>
      <c r="AH49" s="42"/>
      <c r="AI49" s="42"/>
      <c r="AJ49" s="41"/>
      <c r="AK49" s="42"/>
      <c r="AL49" s="42"/>
      <c r="AM49" s="42"/>
      <c r="AN49" s="42"/>
      <c r="AO49" s="42"/>
      <c r="AP49" s="41"/>
      <c r="AQ49" s="42"/>
      <c r="AR49" s="42"/>
      <c r="AS49" s="42"/>
      <c r="AT49" s="42"/>
      <c r="AU49" s="41"/>
      <c r="AV49" s="42"/>
      <c r="AW49" s="42"/>
      <c r="AX49" s="42"/>
      <c r="AY49" s="42"/>
      <c r="AZ49" s="42"/>
      <c r="BB49" s="45"/>
      <c r="BD49" s="45"/>
      <c r="BF49" s="70"/>
      <c r="BH49" s="45"/>
    </row>
    <row r="50" spans="1:60" s="16" customFormat="1" ht="17.25" customHeight="1">
      <c r="A50" s="31">
        <v>38</v>
      </c>
      <c r="B50" s="283" t="s">
        <v>26</v>
      </c>
      <c r="C50" s="283"/>
      <c r="D50" s="283"/>
      <c r="E50" s="283"/>
      <c r="F50" s="283"/>
      <c r="G50" s="283"/>
      <c r="H50" s="283"/>
      <c r="I50" s="283"/>
      <c r="J50" s="283"/>
      <c r="K50" s="283"/>
      <c r="L50" s="87"/>
      <c r="M50" s="88" t="s">
        <v>35</v>
      </c>
      <c r="N50" s="86"/>
      <c r="O50" s="42">
        <v>2</v>
      </c>
      <c r="P50" s="42">
        <v>2</v>
      </c>
      <c r="Q50" s="41"/>
      <c r="R50" s="42"/>
      <c r="S50" s="42"/>
      <c r="T50" s="42"/>
      <c r="U50" s="42"/>
      <c r="V50" s="42"/>
      <c r="W50" s="42"/>
      <c r="X50" s="41"/>
      <c r="Y50" s="42"/>
      <c r="Z50" s="42"/>
      <c r="AA50" s="42"/>
      <c r="AB50" s="42"/>
      <c r="AC50" s="42"/>
      <c r="AD50" s="41"/>
      <c r="AE50" s="42"/>
      <c r="AF50" s="42"/>
      <c r="AG50" s="42"/>
      <c r="AH50" s="42"/>
      <c r="AI50" s="42"/>
      <c r="AJ50" s="41"/>
      <c r="AK50" s="42"/>
      <c r="AL50" s="42"/>
      <c r="AM50" s="42"/>
      <c r="AN50" s="42"/>
      <c r="AO50" s="42"/>
      <c r="AP50" s="41"/>
      <c r="AQ50" s="42"/>
      <c r="AR50" s="42"/>
      <c r="AS50" s="42"/>
      <c r="AT50" s="42"/>
      <c r="AU50" s="41"/>
      <c r="AV50" s="42"/>
      <c r="AW50" s="42"/>
      <c r="AX50" s="42"/>
      <c r="AY50" s="42"/>
      <c r="AZ50" s="42"/>
      <c r="BB50" s="45"/>
      <c r="BD50" s="45"/>
      <c r="BF50" s="70"/>
      <c r="BH50" s="45"/>
    </row>
    <row r="51" spans="1:60" s="16" customFormat="1" ht="17.25" customHeight="1">
      <c r="A51" s="31">
        <v>39</v>
      </c>
      <c r="B51" s="283" t="s">
        <v>51</v>
      </c>
      <c r="C51" s="283"/>
      <c r="D51" s="283"/>
      <c r="E51" s="283"/>
      <c r="F51" s="283"/>
      <c r="G51" s="283"/>
      <c r="H51" s="283"/>
      <c r="I51" s="283"/>
      <c r="J51" s="283"/>
      <c r="K51" s="283"/>
      <c r="L51" s="87"/>
      <c r="M51" s="88" t="s">
        <v>35</v>
      </c>
      <c r="N51" s="86"/>
      <c r="O51" s="42">
        <v>6</v>
      </c>
      <c r="P51" s="42">
        <v>6</v>
      </c>
      <c r="Q51" s="41"/>
      <c r="R51" s="42"/>
      <c r="S51" s="42"/>
      <c r="T51" s="42"/>
      <c r="U51" s="42"/>
      <c r="V51" s="42"/>
      <c r="W51" s="42"/>
      <c r="X51" s="41"/>
      <c r="Y51" s="42"/>
      <c r="Z51" s="42"/>
      <c r="AA51" s="42"/>
      <c r="AB51" s="42"/>
      <c r="AC51" s="42"/>
      <c r="AD51" s="41"/>
      <c r="AE51" s="22">
        <f>AE12*O51</f>
        <v>12</v>
      </c>
      <c r="AF51" s="42"/>
      <c r="AG51" s="33">
        <f>SUM(AE51:AF51)</f>
        <v>12</v>
      </c>
      <c r="AH51" s="42"/>
      <c r="AI51" s="22">
        <f>AG51</f>
        <v>12</v>
      </c>
      <c r="AJ51" s="41"/>
      <c r="AK51" s="42"/>
      <c r="AL51" s="42"/>
      <c r="AM51" s="42"/>
      <c r="AN51" s="42"/>
      <c r="AO51" s="42"/>
      <c r="AP51" s="41"/>
      <c r="AQ51" s="42"/>
      <c r="AR51" s="42"/>
      <c r="AS51" s="42"/>
      <c r="AT51" s="42"/>
      <c r="AU51" s="41"/>
      <c r="AV51" s="42"/>
      <c r="AW51" s="42"/>
      <c r="AX51" s="42"/>
      <c r="AY51" s="42"/>
      <c r="AZ51" s="42"/>
      <c r="BB51" s="45"/>
      <c r="BD51" s="45"/>
      <c r="BF51" s="22">
        <f t="shared" si="3"/>
        <v>12</v>
      </c>
      <c r="BH51" s="49">
        <f>SUM(BB51:BF51)</f>
        <v>12</v>
      </c>
    </row>
    <row r="52" spans="1:60" s="16" customFormat="1" ht="17.25" customHeight="1">
      <c r="A52" s="31">
        <v>40</v>
      </c>
      <c r="B52" s="283" t="s">
        <v>27</v>
      </c>
      <c r="C52" s="283"/>
      <c r="D52" s="283"/>
      <c r="E52" s="283"/>
      <c r="F52" s="283"/>
      <c r="G52" s="283"/>
      <c r="H52" s="283"/>
      <c r="I52" s="283"/>
      <c r="J52" s="283"/>
      <c r="K52" s="283"/>
      <c r="L52" s="87"/>
      <c r="M52" s="88" t="s">
        <v>35</v>
      </c>
      <c r="N52" s="86"/>
      <c r="O52" s="42">
        <v>4</v>
      </c>
      <c r="P52" s="42">
        <v>4</v>
      </c>
      <c r="Q52" s="41"/>
      <c r="R52" s="42"/>
      <c r="S52" s="42"/>
      <c r="T52" s="42"/>
      <c r="U52" s="42"/>
      <c r="V52" s="42"/>
      <c r="W52" s="42"/>
      <c r="X52" s="41"/>
      <c r="Y52" s="42"/>
      <c r="Z52" s="42"/>
      <c r="AA52" s="42"/>
      <c r="AB52" s="42"/>
      <c r="AC52" s="42"/>
      <c r="AD52" s="41"/>
      <c r="AE52" s="42"/>
      <c r="AF52" s="22">
        <f>AF12*O52</f>
        <v>12</v>
      </c>
      <c r="AG52" s="33">
        <f>SUM(AE52:AF52)</f>
        <v>12</v>
      </c>
      <c r="AH52" s="42"/>
      <c r="AI52" s="22">
        <f>AG52</f>
        <v>12</v>
      </c>
      <c r="AJ52" s="41"/>
      <c r="AK52" s="42"/>
      <c r="AL52" s="42"/>
      <c r="AM52" s="42"/>
      <c r="AN52" s="42"/>
      <c r="AO52" s="42"/>
      <c r="AP52" s="41"/>
      <c r="AQ52" s="42"/>
      <c r="AR52" s="42"/>
      <c r="AS52" s="42"/>
      <c r="AT52" s="42"/>
      <c r="AU52" s="41"/>
      <c r="AV52" s="42"/>
      <c r="AW52" s="42"/>
      <c r="AX52" s="42"/>
      <c r="AY52" s="42"/>
      <c r="AZ52" s="42"/>
      <c r="BB52" s="45"/>
      <c r="BD52" s="45"/>
      <c r="BF52" s="22">
        <f t="shared" si="3"/>
        <v>12</v>
      </c>
      <c r="BH52" s="49">
        <f>SUM(BB52:BF52)</f>
        <v>12</v>
      </c>
    </row>
    <row r="53" spans="1:60" s="16" customFormat="1" ht="17.25" customHeight="1">
      <c r="A53" s="31">
        <v>41</v>
      </c>
      <c r="B53" s="283" t="s">
        <v>28</v>
      </c>
      <c r="C53" s="283"/>
      <c r="D53" s="283"/>
      <c r="E53" s="283"/>
      <c r="F53" s="283"/>
      <c r="G53" s="283"/>
      <c r="H53" s="283"/>
      <c r="I53" s="283"/>
      <c r="J53" s="283"/>
      <c r="K53" s="283"/>
      <c r="L53" s="87"/>
      <c r="M53" s="88" t="s">
        <v>35</v>
      </c>
      <c r="N53" s="86"/>
      <c r="O53" s="42">
        <v>4</v>
      </c>
      <c r="P53" s="42">
        <v>4</v>
      </c>
      <c r="Q53" s="41"/>
      <c r="R53" s="42"/>
      <c r="S53" s="42"/>
      <c r="T53" s="42"/>
      <c r="U53" s="42"/>
      <c r="V53" s="42"/>
      <c r="W53" s="42"/>
      <c r="X53" s="41"/>
      <c r="Y53" s="42"/>
      <c r="Z53" s="42"/>
      <c r="AA53" s="42"/>
      <c r="AB53" s="42"/>
      <c r="AC53" s="42"/>
      <c r="AD53" s="41"/>
      <c r="AE53" s="22">
        <f>AE12*O53</f>
        <v>8</v>
      </c>
      <c r="AF53" s="42"/>
      <c r="AG53" s="33">
        <f>SUM(AE53:AF53)</f>
        <v>8</v>
      </c>
      <c r="AH53" s="42"/>
      <c r="AI53" s="22">
        <f>AG53</f>
        <v>8</v>
      </c>
      <c r="AJ53" s="41"/>
      <c r="AK53" s="42"/>
      <c r="AL53" s="42"/>
      <c r="AM53" s="42"/>
      <c r="AN53" s="42"/>
      <c r="AO53" s="42"/>
      <c r="AP53" s="41"/>
      <c r="AQ53" s="42"/>
      <c r="AR53" s="42"/>
      <c r="AS53" s="42"/>
      <c r="AT53" s="42"/>
      <c r="AU53" s="41"/>
      <c r="AV53" s="42"/>
      <c r="AW53" s="42"/>
      <c r="AX53" s="42"/>
      <c r="AY53" s="42"/>
      <c r="AZ53" s="42"/>
      <c r="BB53" s="45"/>
      <c r="BD53" s="45"/>
      <c r="BF53" s="22">
        <f t="shared" si="3"/>
        <v>8</v>
      </c>
      <c r="BH53" s="49">
        <f>SUM(BB53:BF53)</f>
        <v>8</v>
      </c>
    </row>
    <row r="54" spans="1:60" s="16" customFormat="1" ht="17.25" customHeight="1">
      <c r="A54" s="31">
        <v>42</v>
      </c>
      <c r="B54" s="283" t="s">
        <v>29</v>
      </c>
      <c r="C54" s="283"/>
      <c r="D54" s="283"/>
      <c r="E54" s="283"/>
      <c r="F54" s="283"/>
      <c r="G54" s="283"/>
      <c r="H54" s="283"/>
      <c r="I54" s="283"/>
      <c r="J54" s="283"/>
      <c r="K54" s="283"/>
      <c r="L54" s="87" t="s">
        <v>36</v>
      </c>
      <c r="M54" s="88"/>
      <c r="N54" s="86"/>
      <c r="O54" s="42">
        <v>4</v>
      </c>
      <c r="P54" s="42">
        <v>4</v>
      </c>
      <c r="Q54" s="41"/>
      <c r="R54" s="42"/>
      <c r="S54" s="42"/>
      <c r="T54" s="42"/>
      <c r="U54" s="42"/>
      <c r="V54" s="42"/>
      <c r="W54" s="42"/>
      <c r="X54" s="41"/>
      <c r="Y54" s="42"/>
      <c r="Z54" s="42"/>
      <c r="AA54" s="42"/>
      <c r="AB54" s="42"/>
      <c r="AC54" s="42"/>
      <c r="AD54" s="41"/>
      <c r="AE54" s="42"/>
      <c r="AF54" s="42"/>
      <c r="AG54" s="42"/>
      <c r="AH54" s="42"/>
      <c r="AI54" s="42"/>
      <c r="AJ54" s="41"/>
      <c r="AK54" s="42"/>
      <c r="AL54" s="42"/>
      <c r="AM54" s="42"/>
      <c r="AN54" s="42"/>
      <c r="AO54" s="42"/>
      <c r="AP54" s="41"/>
      <c r="AQ54" s="42"/>
      <c r="AR54" s="42"/>
      <c r="AS54" s="42"/>
      <c r="AT54" s="42"/>
      <c r="AU54" s="41"/>
      <c r="AV54" s="42"/>
      <c r="AW54" s="42"/>
      <c r="AX54" s="42"/>
      <c r="AY54" s="42"/>
      <c r="AZ54" s="42"/>
      <c r="BB54" s="45"/>
      <c r="BD54" s="45"/>
      <c r="BF54" s="45"/>
      <c r="BH54" s="45"/>
    </row>
    <row r="55" spans="1:60" s="16" customFormat="1" ht="17.25" customHeight="1">
      <c r="A55" s="31">
        <v>43</v>
      </c>
      <c r="B55" s="283" t="s">
        <v>52</v>
      </c>
      <c r="C55" s="283"/>
      <c r="D55" s="283"/>
      <c r="E55" s="283"/>
      <c r="F55" s="283"/>
      <c r="G55" s="283"/>
      <c r="H55" s="283"/>
      <c r="I55" s="283"/>
      <c r="J55" s="283"/>
      <c r="K55" s="283"/>
      <c r="L55" s="87" t="s">
        <v>36</v>
      </c>
      <c r="M55" s="88"/>
      <c r="N55" s="86"/>
      <c r="O55" s="42">
        <v>6</v>
      </c>
      <c r="P55" s="42">
        <v>6</v>
      </c>
      <c r="Q55" s="41"/>
      <c r="R55" s="42"/>
      <c r="S55" s="42"/>
      <c r="T55" s="42"/>
      <c r="U55" s="42"/>
      <c r="V55" s="42"/>
      <c r="W55" s="42"/>
      <c r="X55" s="41"/>
      <c r="Y55" s="42"/>
      <c r="Z55" s="42"/>
      <c r="AA55" s="42"/>
      <c r="AB55" s="42"/>
      <c r="AC55" s="42"/>
      <c r="AD55" s="41"/>
      <c r="AE55" s="42"/>
      <c r="AF55" s="42"/>
      <c r="AG55" s="42"/>
      <c r="AH55" s="42"/>
      <c r="AI55" s="42"/>
      <c r="AJ55" s="41"/>
      <c r="AK55" s="42"/>
      <c r="AL55" s="42"/>
      <c r="AM55" s="42"/>
      <c r="AN55" s="42"/>
      <c r="AO55" s="42"/>
      <c r="AP55" s="41"/>
      <c r="AQ55" s="42"/>
      <c r="AR55" s="42"/>
      <c r="AS55" s="42"/>
      <c r="AT55" s="42"/>
      <c r="AU55" s="41"/>
      <c r="AV55" s="42"/>
      <c r="AW55" s="42"/>
      <c r="AX55" s="42"/>
      <c r="AY55" s="42"/>
      <c r="AZ55" s="42"/>
      <c r="BB55" s="45"/>
      <c r="BD55" s="45"/>
      <c r="BF55" s="45"/>
      <c r="BH55" s="45"/>
    </row>
    <row r="56" spans="1:60" s="16" customFormat="1" ht="17.25" customHeight="1">
      <c r="A56" s="31">
        <v>44</v>
      </c>
      <c r="B56" s="283" t="s">
        <v>30</v>
      </c>
      <c r="C56" s="283"/>
      <c r="D56" s="283"/>
      <c r="E56" s="283"/>
      <c r="F56" s="283"/>
      <c r="G56" s="283"/>
      <c r="H56" s="283"/>
      <c r="I56" s="283"/>
      <c r="J56" s="283"/>
      <c r="K56" s="283"/>
      <c r="L56" s="87" t="s">
        <v>36</v>
      </c>
      <c r="M56" s="88"/>
      <c r="N56" s="86"/>
      <c r="O56" s="42">
        <v>5</v>
      </c>
      <c r="P56" s="42">
        <v>5</v>
      </c>
      <c r="Q56" s="41"/>
      <c r="R56" s="42"/>
      <c r="S56" s="42"/>
      <c r="T56" s="42"/>
      <c r="U56" s="42"/>
      <c r="V56" s="42"/>
      <c r="W56" s="42"/>
      <c r="X56" s="41"/>
      <c r="Y56" s="42"/>
      <c r="Z56" s="42"/>
      <c r="AA56" s="42"/>
      <c r="AB56" s="42"/>
      <c r="AC56" s="42"/>
      <c r="AD56" s="41"/>
      <c r="AE56" s="42"/>
      <c r="AF56" s="42"/>
      <c r="AG56" s="42"/>
      <c r="AH56" s="42"/>
      <c r="AI56" s="42"/>
      <c r="AJ56" s="41"/>
      <c r="AK56" s="42"/>
      <c r="AL56" s="42"/>
      <c r="AM56" s="42"/>
      <c r="AN56" s="42"/>
      <c r="AO56" s="42"/>
      <c r="AP56" s="41"/>
      <c r="AQ56" s="42"/>
      <c r="AR56" s="42"/>
      <c r="AS56" s="42"/>
      <c r="AT56" s="42"/>
      <c r="AU56" s="41"/>
      <c r="AV56" s="42"/>
      <c r="AW56" s="42"/>
      <c r="AX56" s="42"/>
      <c r="AY56" s="42"/>
      <c r="AZ56" s="42"/>
      <c r="BB56" s="45"/>
      <c r="BD56" s="45"/>
      <c r="BF56" s="45"/>
      <c r="BH56" s="45"/>
    </row>
    <row r="57" spans="1:60" s="16" customFormat="1" ht="17.25" customHeight="1">
      <c r="A57" s="31">
        <v>45</v>
      </c>
      <c r="B57" s="283" t="s">
        <v>31</v>
      </c>
      <c r="C57" s="283"/>
      <c r="D57" s="283"/>
      <c r="E57" s="283"/>
      <c r="F57" s="283"/>
      <c r="G57" s="283"/>
      <c r="H57" s="283"/>
      <c r="I57" s="283"/>
      <c r="J57" s="283"/>
      <c r="K57" s="283"/>
      <c r="L57" s="87" t="s">
        <v>36</v>
      </c>
      <c r="M57" s="88"/>
      <c r="N57" s="86"/>
      <c r="O57" s="42">
        <v>4</v>
      </c>
      <c r="P57" s="42">
        <v>4</v>
      </c>
      <c r="Q57" s="41"/>
      <c r="R57" s="42"/>
      <c r="S57" s="42"/>
      <c r="T57" s="42"/>
      <c r="U57" s="42"/>
      <c r="V57" s="42"/>
      <c r="W57" s="42"/>
      <c r="X57" s="41"/>
      <c r="Y57" s="42"/>
      <c r="Z57" s="42"/>
      <c r="AA57" s="42"/>
      <c r="AB57" s="42"/>
      <c r="AC57" s="42"/>
      <c r="AD57" s="41"/>
      <c r="AE57" s="42"/>
      <c r="AF57" s="42"/>
      <c r="AG57" s="42"/>
      <c r="AH57" s="42"/>
      <c r="AI57" s="42"/>
      <c r="AJ57" s="41"/>
      <c r="AK57" s="42"/>
      <c r="AL57" s="42"/>
      <c r="AM57" s="42"/>
      <c r="AN57" s="42"/>
      <c r="AO57" s="42"/>
      <c r="AP57" s="41"/>
      <c r="AQ57" s="42"/>
      <c r="AR57" s="42"/>
      <c r="AS57" s="42"/>
      <c r="AT57" s="42"/>
      <c r="AU57" s="41"/>
      <c r="AV57" s="42"/>
      <c r="AW57" s="42"/>
      <c r="AX57" s="42"/>
      <c r="AY57" s="42"/>
      <c r="AZ57" s="42"/>
      <c r="BB57" s="45"/>
      <c r="BD57" s="45"/>
      <c r="BF57" s="45"/>
      <c r="BH57" s="45"/>
    </row>
    <row r="58" spans="1:60" s="16" customFormat="1" ht="17.25" customHeight="1">
      <c r="A58" s="44">
        <v>46</v>
      </c>
      <c r="B58" s="287" t="s">
        <v>32</v>
      </c>
      <c r="C58" s="287"/>
      <c r="D58" s="287"/>
      <c r="E58" s="287"/>
      <c r="F58" s="287"/>
      <c r="G58" s="287"/>
      <c r="H58" s="287"/>
      <c r="I58" s="287"/>
      <c r="J58" s="287"/>
      <c r="K58" s="287"/>
      <c r="L58" s="87" t="s">
        <v>36</v>
      </c>
      <c r="M58" s="88"/>
      <c r="N58" s="86"/>
      <c r="O58" s="32">
        <v>3</v>
      </c>
      <c r="P58" s="32">
        <v>3</v>
      </c>
      <c r="Q58" s="41"/>
      <c r="R58" s="32"/>
      <c r="S58" s="32"/>
      <c r="T58" s="32"/>
      <c r="U58" s="42"/>
      <c r="V58" s="42"/>
      <c r="W58" s="42"/>
      <c r="X58" s="41"/>
      <c r="Y58" s="42"/>
      <c r="Z58" s="42"/>
      <c r="AA58" s="42"/>
      <c r="AB58" s="42"/>
      <c r="AC58" s="42"/>
      <c r="AD58" s="41"/>
      <c r="AE58" s="42"/>
      <c r="AF58" s="42"/>
      <c r="AG58" s="42"/>
      <c r="AH58" s="42"/>
      <c r="AI58" s="70"/>
      <c r="AJ58" s="41"/>
      <c r="AK58" s="70"/>
      <c r="AL58" s="42"/>
      <c r="AM58" s="42"/>
      <c r="AN58" s="42"/>
      <c r="AO58" s="42"/>
      <c r="AP58" s="41"/>
      <c r="AQ58" s="42"/>
      <c r="AR58" s="42"/>
      <c r="AS58" s="42"/>
      <c r="AT58" s="70"/>
      <c r="AU58" s="41"/>
      <c r="AV58" s="70"/>
      <c r="AW58" s="42"/>
      <c r="AX58" s="42"/>
      <c r="AY58" s="42"/>
      <c r="AZ58" s="42"/>
      <c r="BB58" s="45"/>
      <c r="BD58" s="45"/>
      <c r="BF58" s="45"/>
      <c r="BH58" s="45"/>
    </row>
    <row r="59" spans="1:60" s="16" customFormat="1" ht="33.75" customHeight="1">
      <c r="A59" s="288" t="s">
        <v>159</v>
      </c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90"/>
      <c r="U59" s="93">
        <f>SUM(U14:U58)</f>
        <v>98</v>
      </c>
      <c r="V59" s="40"/>
      <c r="W59" s="41"/>
      <c r="X59" s="41"/>
      <c r="Y59" s="41"/>
      <c r="Z59" s="41"/>
      <c r="AA59" s="94">
        <f>AA15++AA16+AA17+AA14+AA18+AA19+AA20+AA21+AA25+AA26+AA27+AA28+AA32+AA33+AA34+AA35+AA36+AA37+AA38+AA39+AA40+AA41+AA42+AA43</f>
        <v>86</v>
      </c>
      <c r="AB59" s="95"/>
      <c r="AC59" s="96"/>
      <c r="AD59" s="75"/>
      <c r="AE59" s="75"/>
      <c r="AF59" s="73"/>
      <c r="AG59" s="94">
        <f>AG15++AG16+AG17+AG14+AG18+AG19+AG20+AG21+AG25+AG26+AG27+AG28+AG32+AG33+AG34+AG35+AG36+AG37+AG38+AG39+AG40+AG41+AG42+AG43</f>
        <v>96</v>
      </c>
      <c r="AH59" s="95"/>
      <c r="AI59" s="8"/>
      <c r="AJ59" s="26"/>
      <c r="AK59" s="26"/>
      <c r="AL59" s="73"/>
      <c r="AM59" s="94">
        <f>AM15++AM16+AM17+AM14+AM18+AM19+AM20+AM21+AM25+AM26+AM27+AM28+AM32+AM33+AM34+AM35+AM36+AM37+AM38+AM39+AM40+AM41+AM42+AM43</f>
        <v>178</v>
      </c>
      <c r="AN59" s="95"/>
      <c r="AO59" s="96"/>
      <c r="AP59" s="75"/>
      <c r="AQ59" s="73"/>
      <c r="AR59" s="94">
        <f>AR15++AR16+AR17+AR14+AR18+AR19+AR20+AR21+AR25+AR26+AR27+AR28+AR32+AR33+AR34+AR35+AR36+AR37+AR38+AR39+AR40+AR41+AR42+AR43</f>
        <v>26</v>
      </c>
      <c r="AS59" s="95"/>
      <c r="AT59" s="8"/>
      <c r="AU59" s="8"/>
      <c r="AV59" s="8"/>
      <c r="AW59" s="77"/>
      <c r="AX59" s="94">
        <f>AX15++AX16+AX17+AX14+AX18+AX19+AX20+AX21+AX25+AX26+AX27+AX28+AX32+AX33+AX34+AX35+AX36+AX37+AX38+AX39+AX40+AX41+AX42+AX43</f>
        <v>25</v>
      </c>
      <c r="AY59" s="18"/>
      <c r="AZ59" s="18"/>
      <c r="BB59" s="94">
        <f>SUM(BB14:BB58)</f>
        <v>509</v>
      </c>
      <c r="BC59" s="97"/>
      <c r="BD59" s="98">
        <f>SUM(BD14:BD58)</f>
        <v>42</v>
      </c>
      <c r="BE59" s="97"/>
      <c r="BF59" s="99">
        <f>SUM(BF14:BF58)</f>
        <v>60</v>
      </c>
      <c r="BG59" s="97"/>
      <c r="BH59" s="100">
        <f>SUM(BH14:BH58)</f>
        <v>611</v>
      </c>
    </row>
    <row r="60" spans="1:60" s="16" customFormat="1" ht="33.75" customHeight="1">
      <c r="A60" s="291" t="s">
        <v>154</v>
      </c>
      <c r="B60" s="291"/>
      <c r="C60" s="291"/>
      <c r="D60" s="291"/>
      <c r="E60" s="291"/>
      <c r="F60" s="291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39">
        <f>V22+V23+V24+V29+V30+V31+V54+V55+V56+V57+V58</f>
        <v>0</v>
      </c>
      <c r="W60" s="41"/>
      <c r="X60" s="41"/>
      <c r="Y60" s="41"/>
      <c r="Z60" s="41"/>
      <c r="AA60" s="18"/>
      <c r="AB60" s="37">
        <f>AB22+AB23+AB24+AB29+AB30+AB31+AB54+AB55+AB56+AB57+AB58</f>
        <v>42</v>
      </c>
      <c r="AC60" s="74"/>
      <c r="AD60" s="8"/>
      <c r="AE60" s="8"/>
      <c r="AF60" s="8"/>
      <c r="AG60" s="77"/>
      <c r="AH60" s="37">
        <f>AH22+AH23+AH24+AH29+AH30+AH31+AH54+AH55+AH56+AH57+AH58</f>
        <v>0</v>
      </c>
      <c r="AI60" s="74"/>
      <c r="AJ60" s="8"/>
      <c r="AK60" s="8"/>
      <c r="AL60" s="8"/>
      <c r="AM60" s="77"/>
      <c r="AN60" s="37">
        <f>AN22+AN23+AN24+AN29+AN30+AN31+AN54+AN55+AN56+AN57+AN58</f>
        <v>0</v>
      </c>
      <c r="AO60" s="74"/>
      <c r="AP60" s="8"/>
      <c r="AQ60" s="8"/>
      <c r="AR60" s="77"/>
      <c r="AS60" s="37">
        <f>AS22+AS23+AS24+AS29+AS30+AS31+AS54+AS55+AS56+AS57+AS58</f>
        <v>0</v>
      </c>
      <c r="AT60" s="74"/>
      <c r="AU60" s="8"/>
      <c r="AV60" s="8"/>
      <c r="AW60" s="8"/>
      <c r="AX60" s="77"/>
      <c r="AY60" s="37">
        <f>AY22+AY23+AY24+AY29+AY30+AY31+AY54+AY55+AY56+AY57+AY58</f>
        <v>0</v>
      </c>
      <c r="AZ60" s="18"/>
      <c r="BB60" s="41"/>
      <c r="BD60" s="41"/>
      <c r="BF60" s="41"/>
      <c r="BH60" s="43"/>
    </row>
    <row r="61" spans="1:60" s="16" customFormat="1" ht="33.75" customHeight="1">
      <c r="A61" s="291" t="s">
        <v>155</v>
      </c>
      <c r="B61" s="291"/>
      <c r="C61" s="291"/>
      <c r="D61" s="291"/>
      <c r="E61" s="291"/>
      <c r="F61" s="291"/>
      <c r="G61" s="291"/>
      <c r="H61" s="291"/>
      <c r="I61" s="291"/>
      <c r="J61" s="291"/>
      <c r="K61" s="291"/>
      <c r="L61" s="291"/>
      <c r="M61" s="291"/>
      <c r="N61" s="291"/>
      <c r="O61" s="291"/>
      <c r="P61" s="291"/>
      <c r="Q61" s="291"/>
      <c r="R61" s="291"/>
      <c r="S61" s="291"/>
      <c r="T61" s="291"/>
      <c r="U61" s="291"/>
      <c r="V61" s="291"/>
      <c r="W61" s="34">
        <f>SUM(W44:W53)</f>
        <v>0</v>
      </c>
      <c r="X61" s="41"/>
      <c r="Y61" s="41"/>
      <c r="Z61" s="41"/>
      <c r="AA61" s="18"/>
      <c r="AB61" s="18"/>
      <c r="AC61" s="34">
        <f>SUM(AC44:AC53)</f>
        <v>0</v>
      </c>
      <c r="AD61" s="76"/>
      <c r="AE61" s="8"/>
      <c r="AF61" s="8"/>
      <c r="AG61" s="8"/>
      <c r="AH61" s="77"/>
      <c r="AI61" s="34">
        <f>SUM(AI44:AI53)</f>
        <v>32</v>
      </c>
      <c r="AJ61" s="76"/>
      <c r="AK61" s="8"/>
      <c r="AL61" s="8"/>
      <c r="AM61" s="8"/>
      <c r="AN61" s="77"/>
      <c r="AO61" s="34">
        <f>SUM(AO44:AO53)</f>
        <v>0</v>
      </c>
      <c r="AP61" s="76"/>
      <c r="AQ61" s="8"/>
      <c r="AR61" s="8"/>
      <c r="AS61" s="77"/>
      <c r="AT61" s="34">
        <f>SUM(AT44:AT53)</f>
        <v>0</v>
      </c>
      <c r="AU61" s="76"/>
      <c r="AV61" s="8"/>
      <c r="AW61" s="8"/>
      <c r="AX61" s="8"/>
      <c r="AY61" s="77"/>
      <c r="AZ61" s="34">
        <f>SUM(AZ44:AZ53)</f>
        <v>28</v>
      </c>
      <c r="BB61" s="41"/>
      <c r="BD61" s="41"/>
      <c r="BF61" s="41"/>
      <c r="BH61" s="43"/>
    </row>
    <row r="62" spans="1:60" s="16" customFormat="1" ht="30.7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8"/>
      <c r="X62" s="41"/>
      <c r="Y62" s="41"/>
      <c r="Z62" s="41"/>
      <c r="AA62" s="41"/>
      <c r="AB62" s="41"/>
      <c r="AC62" s="8"/>
      <c r="AD62" s="41"/>
      <c r="AE62" s="41"/>
      <c r="AF62" s="41"/>
      <c r="AG62" s="41"/>
      <c r="AH62" s="41"/>
      <c r="AI62" s="8"/>
      <c r="AJ62" s="71"/>
      <c r="AK62" s="71"/>
      <c r="AL62" s="41"/>
      <c r="AM62" s="41"/>
      <c r="AN62" s="71"/>
      <c r="AO62" s="8"/>
      <c r="AP62" s="71"/>
      <c r="AQ62" s="41"/>
      <c r="AR62" s="41"/>
      <c r="AS62" s="41"/>
      <c r="AT62" s="8"/>
      <c r="AU62" s="71"/>
      <c r="AV62" s="71"/>
      <c r="AW62" s="41"/>
      <c r="AX62" s="41"/>
      <c r="AY62" s="71"/>
      <c r="AZ62" s="8"/>
      <c r="BB62" s="41"/>
      <c r="BD62" s="41"/>
      <c r="BF62" s="41"/>
      <c r="BH62" s="43"/>
    </row>
  </sheetData>
  <sheetProtection/>
  <mergeCells count="115">
    <mergeCell ref="B56:K56"/>
    <mergeCell ref="B57:K57"/>
    <mergeCell ref="B58:K58"/>
    <mergeCell ref="A59:T59"/>
    <mergeCell ref="A60:U60"/>
    <mergeCell ref="A61:V61"/>
    <mergeCell ref="B50:K50"/>
    <mergeCell ref="B51:K51"/>
    <mergeCell ref="B52:K52"/>
    <mergeCell ref="B53:K53"/>
    <mergeCell ref="B54:K54"/>
    <mergeCell ref="B55:K55"/>
    <mergeCell ref="B44:K44"/>
    <mergeCell ref="B45:K45"/>
    <mergeCell ref="B46:K46"/>
    <mergeCell ref="B47:K47"/>
    <mergeCell ref="B48:K48"/>
    <mergeCell ref="B49:K49"/>
    <mergeCell ref="B38:K38"/>
    <mergeCell ref="B39:K39"/>
    <mergeCell ref="B40:K40"/>
    <mergeCell ref="B41:K41"/>
    <mergeCell ref="B42:K42"/>
    <mergeCell ref="B43:K43"/>
    <mergeCell ref="B32:K32"/>
    <mergeCell ref="B33:K33"/>
    <mergeCell ref="B34:K34"/>
    <mergeCell ref="B35:K35"/>
    <mergeCell ref="B36:K36"/>
    <mergeCell ref="B37:K37"/>
    <mergeCell ref="B26:K26"/>
    <mergeCell ref="B27:K27"/>
    <mergeCell ref="B28:K28"/>
    <mergeCell ref="B29:K29"/>
    <mergeCell ref="B30:K30"/>
    <mergeCell ref="B31:K31"/>
    <mergeCell ref="B20:K20"/>
    <mergeCell ref="B21:K21"/>
    <mergeCell ref="B22:K22"/>
    <mergeCell ref="B23:K23"/>
    <mergeCell ref="B24:K24"/>
    <mergeCell ref="B25:K25"/>
    <mergeCell ref="B14:K14"/>
    <mergeCell ref="B15:K15"/>
    <mergeCell ref="B16:K16"/>
    <mergeCell ref="B17:K17"/>
    <mergeCell ref="B18:K18"/>
    <mergeCell ref="B19:K19"/>
    <mergeCell ref="AW8:AW11"/>
    <mergeCell ref="B13:K13"/>
    <mergeCell ref="L13:N13"/>
    <mergeCell ref="O13:P13"/>
    <mergeCell ref="R13:W13"/>
    <mergeCell ref="Y13:AC13"/>
    <mergeCell ref="AE13:AI13"/>
    <mergeCell ref="AK13:AO13"/>
    <mergeCell ref="AQ13:AT13"/>
    <mergeCell ref="AE8:AE11"/>
    <mergeCell ref="AQ8:AQ11"/>
    <mergeCell ref="AV8:AV11"/>
    <mergeCell ref="AS7:AS12"/>
    <mergeCell ref="AT7:AT12"/>
    <mergeCell ref="AM7:AM12"/>
    <mergeCell ref="AN7:AN12"/>
    <mergeCell ref="AO7:AO12"/>
    <mergeCell ref="AX7:AX12"/>
    <mergeCell ref="AY7:AY12"/>
    <mergeCell ref="AZ7:AZ12"/>
    <mergeCell ref="R8:R11"/>
    <mergeCell ref="S8:S11"/>
    <mergeCell ref="T8:T11"/>
    <mergeCell ref="Y8:Y11"/>
    <mergeCell ref="Z8:Z11"/>
    <mergeCell ref="AH7:AH12"/>
    <mergeCell ref="AI7:AI12"/>
    <mergeCell ref="AM6:AO6"/>
    <mergeCell ref="AR7:AR12"/>
    <mergeCell ref="AR6:AT6"/>
    <mergeCell ref="AV6:AW7"/>
    <mergeCell ref="AX6:AZ6"/>
    <mergeCell ref="U7:U12"/>
    <mergeCell ref="V7:V12"/>
    <mergeCell ref="W7:W12"/>
    <mergeCell ref="AA7:AA12"/>
    <mergeCell ref="AB7:AB12"/>
    <mergeCell ref="U6:W6"/>
    <mergeCell ref="Y6:Z7"/>
    <mergeCell ref="AA6:AC6"/>
    <mergeCell ref="AE6:AF7"/>
    <mergeCell ref="AG6:AI6"/>
    <mergeCell ref="AK6:AL7"/>
    <mergeCell ref="AC7:AC12"/>
    <mergeCell ref="AF8:AF11"/>
    <mergeCell ref="AK8:AK11"/>
    <mergeCell ref="AL8:AL11"/>
    <mergeCell ref="BF3:BF12"/>
    <mergeCell ref="L4:L12"/>
    <mergeCell ref="M4:M12"/>
    <mergeCell ref="N4:N12"/>
    <mergeCell ref="O4:O12"/>
    <mergeCell ref="P4:P12"/>
    <mergeCell ref="R4:AO5"/>
    <mergeCell ref="AG7:AG12"/>
    <mergeCell ref="AQ4:AZ5"/>
    <mergeCell ref="R6:T7"/>
    <mergeCell ref="A1:BH1"/>
    <mergeCell ref="A3:A12"/>
    <mergeCell ref="B3:K12"/>
    <mergeCell ref="L3:N3"/>
    <mergeCell ref="O3:P3"/>
    <mergeCell ref="R3:AZ3"/>
    <mergeCell ref="BH3:BH12"/>
    <mergeCell ref="AQ6:AQ7"/>
    <mergeCell ref="BB3:BB12"/>
    <mergeCell ref="BD3:BD12"/>
  </mergeCells>
  <printOptions horizontalCentered="1" verticalCentered="1"/>
  <pageMargins left="0.31496062992125984" right="0.31496062992125984" top="0.5511811023622047" bottom="0.35433070866141736" header="0.31496062992125984" footer="0.31496062992125984"/>
  <pageSetup fitToHeight="1" fitToWidth="1" orientation="landscape" paperSize="9" scale="38" r:id="rId2"/>
  <headerFooter alignWithMargins="0">
    <oddHeader>&amp;R&amp;"-,Kalın"&amp;16EK-4</oddHeader>
  </headerFooter>
  <rowBreaks count="1" manualBreakCount="1">
    <brk id="61" max="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view="pageBreakPreview" zoomScale="85" zoomScaleNormal="70" zoomScaleSheetLayoutView="85" zoomScalePageLayoutView="55" workbookViewId="0" topLeftCell="A1">
      <selection activeCell="I37" sqref="I37"/>
    </sheetView>
  </sheetViews>
  <sheetFormatPr defaultColWidth="9.140625" defaultRowHeight="15"/>
  <cols>
    <col min="1" max="1" width="63.7109375" style="0" customWidth="1"/>
    <col min="2" max="2" width="14.00390625" style="0" customWidth="1"/>
    <col min="3" max="3" width="16.28125" style="0" customWidth="1"/>
    <col min="4" max="4" width="3.421875" style="0" customWidth="1"/>
  </cols>
  <sheetData>
    <row r="1" spans="1:4" ht="41.25" customHeight="1">
      <c r="A1" s="307" t="s">
        <v>150</v>
      </c>
      <c r="B1" s="308"/>
      <c r="C1" s="309"/>
      <c r="D1" s="53"/>
    </row>
    <row r="2" spans="1:4" ht="19.5" customHeight="1">
      <c r="A2" s="80"/>
      <c r="B2" s="81"/>
      <c r="C2" s="82" t="s">
        <v>152</v>
      </c>
      <c r="D2" s="53"/>
    </row>
    <row r="3" ht="6.75" customHeight="1"/>
    <row r="4" spans="1:3" ht="39" customHeight="1">
      <c r="A4" s="306" t="s">
        <v>151</v>
      </c>
      <c r="B4" s="306"/>
      <c r="C4" s="306"/>
    </row>
    <row r="5" spans="1:3" ht="27" customHeight="1">
      <c r="A5" s="292" t="s">
        <v>204</v>
      </c>
      <c r="B5" s="293"/>
      <c r="C5" s="47">
        <f>'Örnek-4 (Ders Yükleri Hesabı)'!BB59</f>
        <v>509</v>
      </c>
    </row>
    <row r="6" spans="1:4" ht="27" customHeight="1">
      <c r="A6" s="292" t="s">
        <v>133</v>
      </c>
      <c r="B6" s="293"/>
      <c r="C6" s="47">
        <v>6</v>
      </c>
      <c r="D6" s="50"/>
    </row>
    <row r="7" spans="1:4" ht="27" customHeight="1">
      <c r="A7" s="292" t="s">
        <v>134</v>
      </c>
      <c r="B7" s="293"/>
      <c r="C7" s="47">
        <v>28</v>
      </c>
      <c r="D7" s="50"/>
    </row>
    <row r="8" spans="1:4" ht="27" customHeight="1">
      <c r="A8" s="294" t="s">
        <v>89</v>
      </c>
      <c r="B8" s="295"/>
      <c r="C8" s="52">
        <f>SUM(C5:C7)</f>
        <v>543</v>
      </c>
      <c r="D8" s="50"/>
    </row>
    <row r="9" spans="1:4" ht="27" customHeight="1">
      <c r="A9" s="292" t="s">
        <v>136</v>
      </c>
      <c r="B9" s="293"/>
      <c r="C9" s="47">
        <v>12</v>
      </c>
      <c r="D9" s="50"/>
    </row>
    <row r="10" spans="1:3" ht="27" customHeight="1">
      <c r="A10" s="294" t="s">
        <v>135</v>
      </c>
      <c r="B10" s="295"/>
      <c r="C10" s="52">
        <f>C8-C9</f>
        <v>531</v>
      </c>
    </row>
    <row r="11" spans="1:2" s="51" customFormat="1" ht="16.5" customHeight="1">
      <c r="A11" s="50"/>
      <c r="B11" s="50"/>
    </row>
    <row r="12" spans="1:3" s="51" customFormat="1" ht="37.5" customHeight="1">
      <c r="A12" s="302" t="s">
        <v>149</v>
      </c>
      <c r="B12" s="303"/>
      <c r="C12" s="304"/>
    </row>
    <row r="13" spans="1:3" s="51" customFormat="1" ht="33.75" customHeight="1">
      <c r="A13" s="55" t="s">
        <v>146</v>
      </c>
      <c r="B13" s="55" t="s">
        <v>137</v>
      </c>
      <c r="C13" s="56">
        <f>C10</f>
        <v>531</v>
      </c>
    </row>
    <row r="14" spans="1:3" ht="33.75" customHeight="1">
      <c r="A14" s="54" t="s">
        <v>145</v>
      </c>
      <c r="B14" s="54" t="s">
        <v>138</v>
      </c>
      <c r="C14" s="58">
        <f>'Örnek-4 (Ders Yükleri Hesabı)'!BD59</f>
        <v>42</v>
      </c>
    </row>
    <row r="15" spans="1:3" ht="33.75" customHeight="1">
      <c r="A15" s="55" t="s">
        <v>147</v>
      </c>
      <c r="B15" s="55" t="s">
        <v>139</v>
      </c>
      <c r="C15" s="57">
        <f>'Örnek-4 (Ders Yükleri Hesabı)'!BF59</f>
        <v>60</v>
      </c>
    </row>
    <row r="16" spans="1:3" ht="33.75" customHeight="1">
      <c r="A16" s="55" t="s">
        <v>143</v>
      </c>
      <c r="B16" s="55" t="s">
        <v>140</v>
      </c>
      <c r="C16" s="57">
        <f>SUM(C13:C15)</f>
        <v>633</v>
      </c>
    </row>
    <row r="17" ht="33.75" customHeight="1"/>
    <row r="18" spans="1:3" ht="40.5" customHeight="1">
      <c r="A18" s="305" t="s">
        <v>144</v>
      </c>
      <c r="B18" s="305"/>
      <c r="C18" s="305"/>
    </row>
    <row r="19" spans="1:3" ht="78" customHeight="1">
      <c r="A19" s="296" t="s">
        <v>148</v>
      </c>
      <c r="B19" s="297"/>
      <c r="C19" s="298"/>
    </row>
    <row r="20" spans="1:3" ht="15">
      <c r="A20" s="72"/>
      <c r="B20" s="59"/>
      <c r="C20" s="63"/>
    </row>
    <row r="21" spans="1:3" ht="18">
      <c r="A21" s="62" t="s">
        <v>141</v>
      </c>
      <c r="B21" s="59"/>
      <c r="C21" s="63"/>
    </row>
    <row r="22" spans="1:3" ht="18">
      <c r="A22" s="62" t="s">
        <v>141</v>
      </c>
      <c r="B22" s="61"/>
      <c r="C22" s="64"/>
    </row>
    <row r="23" spans="1:3" ht="15">
      <c r="A23" s="66"/>
      <c r="B23" s="60"/>
      <c r="C23" s="64"/>
    </row>
    <row r="24" spans="1:3" ht="18">
      <c r="A24" s="102" t="s">
        <v>141</v>
      </c>
      <c r="B24" s="60"/>
      <c r="C24" s="64"/>
    </row>
    <row r="25" spans="1:3" ht="18">
      <c r="A25" s="62" t="s">
        <v>141</v>
      </c>
      <c r="B25" s="51"/>
      <c r="C25" s="65"/>
    </row>
    <row r="26" spans="1:3" ht="15">
      <c r="A26" s="66"/>
      <c r="B26" s="51"/>
      <c r="C26" s="65"/>
    </row>
    <row r="27" spans="1:3" ht="63.75" customHeight="1">
      <c r="A27" s="299" t="s">
        <v>160</v>
      </c>
      <c r="B27" s="300"/>
      <c r="C27" s="301"/>
    </row>
    <row r="28" spans="1:3" ht="15">
      <c r="A28" s="72"/>
      <c r="B28" s="59"/>
      <c r="C28" s="63"/>
    </row>
    <row r="29" spans="1:3" ht="15">
      <c r="A29" s="66"/>
      <c r="B29" s="51"/>
      <c r="C29" s="65"/>
    </row>
    <row r="30" spans="1:3" ht="15">
      <c r="A30" s="83"/>
      <c r="B30" s="51"/>
      <c r="C30" s="65"/>
    </row>
    <row r="31" spans="1:3" ht="15">
      <c r="A31" s="83"/>
      <c r="B31" s="51"/>
      <c r="C31" s="65"/>
    </row>
    <row r="32" spans="1:3" ht="15">
      <c r="A32" s="66"/>
      <c r="B32" s="51"/>
      <c r="C32" s="65"/>
    </row>
    <row r="33" spans="1:3" ht="15">
      <c r="A33" s="66"/>
      <c r="B33" s="51"/>
      <c r="C33" s="65"/>
    </row>
    <row r="34" spans="1:3" ht="15">
      <c r="A34" s="66"/>
      <c r="B34" s="51"/>
      <c r="C34" s="65"/>
    </row>
    <row r="35" spans="1:3" ht="15">
      <c r="A35" s="66"/>
      <c r="B35" s="51"/>
      <c r="C35" s="65"/>
    </row>
    <row r="36" spans="1:3" ht="9.75" customHeight="1">
      <c r="A36" s="66"/>
      <c r="B36" s="51"/>
      <c r="C36" s="65"/>
    </row>
    <row r="37" spans="1:3" ht="42.75" customHeight="1">
      <c r="A37" s="299" t="s">
        <v>205</v>
      </c>
      <c r="B37" s="300"/>
      <c r="C37" s="301"/>
    </row>
    <row r="38" spans="1:3" ht="15">
      <c r="A38" s="66"/>
      <c r="B38" s="51"/>
      <c r="C38" s="65"/>
    </row>
    <row r="39" spans="1:3" ht="15">
      <c r="A39" s="66"/>
      <c r="B39" s="51"/>
      <c r="C39" s="65"/>
    </row>
    <row r="40" spans="1:3" ht="15">
      <c r="A40" s="66"/>
      <c r="B40" s="51"/>
      <c r="C40" s="65"/>
    </row>
    <row r="41" spans="1:3" ht="15">
      <c r="A41" s="84"/>
      <c r="B41" s="51"/>
      <c r="C41" s="65"/>
    </row>
    <row r="42" spans="1:3" ht="15">
      <c r="A42" s="66"/>
      <c r="B42" s="51"/>
      <c r="C42" s="65"/>
    </row>
    <row r="43" spans="1:3" ht="15">
      <c r="A43" s="66"/>
      <c r="B43" s="51"/>
      <c r="C43" s="65"/>
    </row>
    <row r="44" spans="1:3" ht="15">
      <c r="A44" s="66"/>
      <c r="B44" s="51"/>
      <c r="C44" s="65"/>
    </row>
    <row r="45" spans="1:3" ht="15">
      <c r="A45" s="66"/>
      <c r="B45" s="51"/>
      <c r="C45" s="65"/>
    </row>
    <row r="46" spans="1:3" ht="75" customHeight="1">
      <c r="A46" s="299" t="s">
        <v>153</v>
      </c>
      <c r="B46" s="300"/>
      <c r="C46" s="301"/>
    </row>
    <row r="47" spans="1:3" ht="15">
      <c r="A47" s="66"/>
      <c r="B47" s="51"/>
      <c r="C47" s="65"/>
    </row>
    <row r="48" spans="1:3" ht="15">
      <c r="A48" s="66"/>
      <c r="B48" s="51"/>
      <c r="C48" s="65"/>
    </row>
    <row r="49" spans="1:3" ht="15">
      <c r="A49" s="66"/>
      <c r="B49" s="51"/>
      <c r="C49" s="65"/>
    </row>
    <row r="50" spans="1:3" ht="15">
      <c r="A50" s="66"/>
      <c r="B50" s="51"/>
      <c r="C50" s="65"/>
    </row>
    <row r="51" spans="1:3" ht="15">
      <c r="A51" s="66"/>
      <c r="B51" s="51"/>
      <c r="C51" s="65"/>
    </row>
    <row r="52" spans="1:3" ht="15">
      <c r="A52" s="66"/>
      <c r="B52" s="51"/>
      <c r="C52" s="65"/>
    </row>
    <row r="53" spans="1:3" ht="15">
      <c r="A53" s="66"/>
      <c r="B53" s="51"/>
      <c r="C53" s="65"/>
    </row>
    <row r="54" spans="1:3" ht="15">
      <c r="A54" s="66"/>
      <c r="B54" s="51"/>
      <c r="C54" s="65"/>
    </row>
    <row r="55" spans="1:3" ht="15">
      <c r="A55" s="66"/>
      <c r="B55" s="51"/>
      <c r="C55" s="65"/>
    </row>
    <row r="56" spans="1:3" ht="15">
      <c r="A56" s="66"/>
      <c r="B56" s="51"/>
      <c r="C56" s="65"/>
    </row>
    <row r="57" spans="1:3" ht="15">
      <c r="A57" s="85"/>
      <c r="B57" s="51"/>
      <c r="C57" s="65"/>
    </row>
    <row r="58" spans="1:3" ht="15">
      <c r="A58" s="85"/>
      <c r="B58" s="51"/>
      <c r="C58" s="65"/>
    </row>
    <row r="59" spans="1:3" ht="15">
      <c r="A59" s="66"/>
      <c r="B59" s="51"/>
      <c r="C59" s="65"/>
    </row>
    <row r="60" spans="1:3" ht="15">
      <c r="A60" s="66"/>
      <c r="B60" s="51"/>
      <c r="C60" s="65"/>
    </row>
    <row r="61" spans="1:3" ht="15">
      <c r="A61" s="67"/>
      <c r="B61" s="68"/>
      <c r="C61" s="69"/>
    </row>
  </sheetData>
  <sheetProtection/>
  <mergeCells count="14">
    <mergeCell ref="A4:C4"/>
    <mergeCell ref="A1:C1"/>
    <mergeCell ref="A5:B5"/>
    <mergeCell ref="A6:B6"/>
    <mergeCell ref="A7:B7"/>
    <mergeCell ref="A8:B8"/>
    <mergeCell ref="A9:B9"/>
    <mergeCell ref="A10:B10"/>
    <mergeCell ref="A19:C19"/>
    <mergeCell ref="A27:C27"/>
    <mergeCell ref="A37:C37"/>
    <mergeCell ref="A46:C46"/>
    <mergeCell ref="A12:C12"/>
    <mergeCell ref="A18:C18"/>
  </mergeCells>
  <printOptions horizontalCentered="1" verticalCentered="1"/>
  <pageMargins left="0.7086614173228347" right="0.7086614173228347" top="0.5511811023622047" bottom="0.5511811023622047" header="0.31496062992125984" footer="0.31496062992125984"/>
  <pageSetup orientation="portrait" paperSize="9" scale="85" r:id="rId2"/>
  <headerFooter>
    <oddHeader>&amp;R&amp;"Arial,Kalın"&amp;14EK-4</oddHeader>
  </headerFooter>
  <rowBreaks count="1" manualBreakCount="1">
    <brk id="17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2015-09-14T08:25:39Z</dcterms:modified>
  <cp:category/>
  <cp:version/>
  <cp:contentType/>
  <cp:contentStatus/>
</cp:coreProperties>
</file>